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Plano Geral" sheetId="1" r:id="rId1"/>
    <sheet name="FTecn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P22" i="1" l="1"/>
  <c r="N22" i="1"/>
  <c r="M22" i="1"/>
  <c r="O22" i="1" s="1"/>
  <c r="L22" i="1"/>
  <c r="I22" i="1"/>
  <c r="E22" i="1"/>
  <c r="M23" i="1"/>
  <c r="O23" i="1" s="1"/>
  <c r="L23" i="1"/>
  <c r="I23" i="1"/>
  <c r="E23" i="1"/>
  <c r="H19" i="2" l="1"/>
  <c r="L19" i="2" l="1"/>
  <c r="D19" i="2" l="1"/>
  <c r="D5" i="2"/>
  <c r="L15" i="1" l="1"/>
  <c r="M15" i="1"/>
  <c r="O15" i="1" s="1"/>
  <c r="I15" i="1"/>
  <c r="E15" i="1"/>
  <c r="M11" i="1"/>
  <c r="M12" i="1"/>
  <c r="M13" i="1"/>
  <c r="M14" i="1"/>
  <c r="M16" i="1"/>
  <c r="M17" i="1"/>
  <c r="M18" i="1"/>
  <c r="M19" i="1"/>
  <c r="M20" i="1"/>
  <c r="M21" i="1"/>
  <c r="M10" i="1"/>
  <c r="P10" i="1" s="1"/>
  <c r="N11" i="1"/>
  <c r="N12" i="1"/>
  <c r="N13" i="1"/>
  <c r="N14" i="1"/>
  <c r="N16" i="1"/>
  <c r="N17" i="1"/>
  <c r="N18" i="1"/>
  <c r="O18" i="1" s="1"/>
  <c r="N19" i="1"/>
  <c r="N20" i="1"/>
  <c r="N21" i="1"/>
  <c r="N10" i="1"/>
  <c r="L19" i="1"/>
  <c r="L20" i="1"/>
  <c r="L21" i="1"/>
  <c r="L18" i="1"/>
  <c r="I18" i="1"/>
  <c r="I19" i="1"/>
  <c r="I20" i="1"/>
  <c r="I21" i="1"/>
  <c r="I17" i="1"/>
  <c r="E18" i="1"/>
  <c r="E19" i="1"/>
  <c r="E20" i="1"/>
  <c r="E21" i="1"/>
  <c r="E17" i="1"/>
  <c r="L17" i="1"/>
  <c r="L16" i="1"/>
  <c r="L14" i="1"/>
  <c r="L13" i="1"/>
  <c r="L12" i="1"/>
  <c r="L11" i="1"/>
  <c r="L10" i="1"/>
  <c r="I16" i="1"/>
  <c r="I14" i="1"/>
  <c r="I13" i="1"/>
  <c r="I12" i="1"/>
  <c r="I11" i="1"/>
  <c r="I10" i="1"/>
  <c r="E11" i="1"/>
  <c r="E12" i="1"/>
  <c r="E13" i="1"/>
  <c r="E14" i="1"/>
  <c r="E16" i="1"/>
  <c r="E10" i="1"/>
  <c r="K26" i="1"/>
  <c r="J26" i="1"/>
  <c r="H26" i="1"/>
  <c r="G26" i="1"/>
  <c r="D26" i="1"/>
  <c r="P15" i="1" l="1"/>
  <c r="O16" i="1"/>
  <c r="O13" i="1"/>
  <c r="O11" i="1"/>
  <c r="P18" i="1"/>
  <c r="N26" i="1"/>
  <c r="O21" i="1"/>
  <c r="O17" i="1"/>
  <c r="O14" i="1"/>
  <c r="O12" i="1"/>
  <c r="O20" i="1"/>
  <c r="O19" i="1"/>
  <c r="L26" i="1"/>
  <c r="O10" i="1"/>
  <c r="I26" i="1"/>
  <c r="L15" i="2"/>
  <c r="M15" i="2" s="1"/>
  <c r="L11" i="2"/>
  <c r="H11" i="2"/>
  <c r="L5" i="2"/>
  <c r="H5" i="2"/>
  <c r="E26" i="1"/>
  <c r="C26" i="1"/>
  <c r="O26" i="1" l="1"/>
  <c r="M26" i="1"/>
  <c r="M19" i="2"/>
  <c r="M11" i="2"/>
  <c r="M5" i="2"/>
</calcChain>
</file>

<file path=xl/sharedStrings.xml><?xml version="1.0" encoding="utf-8"?>
<sst xmlns="http://schemas.openxmlformats.org/spreadsheetml/2006/main" count="104" uniqueCount="79">
  <si>
    <t>DISCIPLINAS</t>
  </si>
  <si>
    <t>1.º ANO</t>
  </si>
  <si>
    <t>2.º ANO</t>
  </si>
  <si>
    <t>3.º ANO</t>
  </si>
  <si>
    <t>TOTAL</t>
  </si>
  <si>
    <t>Horas de Formação</t>
  </si>
  <si>
    <t>Plano Curricular</t>
  </si>
  <si>
    <t>Desdobra-mentos</t>
  </si>
  <si>
    <t>Total</t>
  </si>
  <si>
    <t>FCT</t>
  </si>
  <si>
    <t>Português</t>
  </si>
  <si>
    <t>Língua estrangeira I ou II</t>
  </si>
  <si>
    <t>Área de integração</t>
  </si>
  <si>
    <t xml:space="preserve">Tec. Inf. e Comunicação </t>
  </si>
  <si>
    <t>Ed. Física</t>
  </si>
  <si>
    <t>Psicologia</t>
  </si>
  <si>
    <t>Matemática</t>
  </si>
  <si>
    <t>GC</t>
  </si>
  <si>
    <t>Controlo de custos na restauração</t>
  </si>
  <si>
    <t>Gestão de equipas</t>
  </si>
  <si>
    <t>L. Ing.aplic. ao restaurante/bar</t>
  </si>
  <si>
    <t>L. Franc.aplic.restaurante/bar</t>
  </si>
  <si>
    <t>L. Ing.-o profissional na restauração</t>
  </si>
  <si>
    <t>SRB</t>
  </si>
  <si>
    <t>Organização da cozinha</t>
  </si>
  <si>
    <t>Serviço clássico de restaurante</t>
  </si>
  <si>
    <t>Serviço de bar</t>
  </si>
  <si>
    <t>S. rest/bar-mise -en-placee tecn.serviço</t>
  </si>
  <si>
    <t>Serviço de vinhos-preparação e execução</t>
  </si>
  <si>
    <t>Serviço de fine-dinning</t>
  </si>
  <si>
    <t>Serviços de pequenos almoços</t>
  </si>
  <si>
    <t>Execução de serviço de restaurante-bar</t>
  </si>
  <si>
    <t>Serviço de restaurante bar-serviços especiais</t>
  </si>
  <si>
    <t>Serviço bebidas simples</t>
  </si>
  <si>
    <t>Teoria de serviços de bebidas</t>
  </si>
  <si>
    <t>Arte cisória</t>
  </si>
  <si>
    <t>Serviço casual de restaurante</t>
  </si>
  <si>
    <t>Serviço de bebidas compostas</t>
  </si>
  <si>
    <t>Capitações, fichas téc., cartas e ementas</t>
  </si>
  <si>
    <t>Preparações e confeções básicas de cozinha</t>
  </si>
  <si>
    <t>Confeções de sala</t>
  </si>
  <si>
    <t>Vinhos de Portugal e do mundo</t>
  </si>
  <si>
    <t>TA</t>
  </si>
  <si>
    <t>Noções e normas de qualidade</t>
  </si>
  <si>
    <t>Gastronomia e cultura</t>
  </si>
  <si>
    <t>horas</t>
  </si>
  <si>
    <t>2018/2019</t>
  </si>
  <si>
    <t>Higiene e segurança alimentar na restauração</t>
  </si>
  <si>
    <t>Sistema HACCP</t>
  </si>
  <si>
    <t>Higiene e segurança no trabalho na restauração</t>
  </si>
  <si>
    <t>Restauração -informação turística</t>
  </si>
  <si>
    <t>Princípios de nutrição e dietética</t>
  </si>
  <si>
    <t>Turismo inclusivo na restauração</t>
  </si>
  <si>
    <t>Turismo inclusivo-oportunidades e desafios</t>
  </si>
  <si>
    <t>Disc</t>
  </si>
  <si>
    <t>TOTAL Comp Form</t>
  </si>
  <si>
    <t>Economia</t>
  </si>
  <si>
    <t>Tecnologia Alimentar</t>
  </si>
  <si>
    <t>Gestão e Controle</t>
  </si>
  <si>
    <t>Serviço de Restaurante/Bar</t>
  </si>
  <si>
    <t>Língua Estrangeira Aplicada</t>
  </si>
  <si>
    <t>CARGA HORÁRIA DA FORMAÇÃO TECNOLÓGICA</t>
  </si>
  <si>
    <t>1º ano</t>
  </si>
  <si>
    <t>2º ano</t>
  </si>
  <si>
    <t>3º ano</t>
  </si>
  <si>
    <t>Comunicação,vendas e recalamações na restauração</t>
  </si>
  <si>
    <t>L EAp.</t>
  </si>
  <si>
    <t>L. Francesa- o profissional da restauração</t>
  </si>
  <si>
    <t>Área A 25h</t>
  </si>
  <si>
    <t>Área B 25h</t>
  </si>
  <si>
    <t>Área C 50h</t>
  </si>
  <si>
    <t>FCT (empresa)</t>
  </si>
  <si>
    <t xml:space="preserve">Código </t>
  </si>
  <si>
    <t>Código</t>
  </si>
  <si>
    <t>2019/2020</t>
  </si>
  <si>
    <t>2020/2021</t>
  </si>
  <si>
    <t>Curso Profissional de Técnico/a de Restaurante/Bar 2018-2021</t>
  </si>
  <si>
    <r>
      <t xml:space="preserve">Curso Profissional de Técnico/a de Restaurante/Bar 2018-2021 </t>
    </r>
    <r>
      <rPr>
        <sz val="10"/>
        <rFont val="Arial"/>
        <family val="2"/>
      </rPr>
      <t>alterado em setembro 2018</t>
    </r>
  </si>
  <si>
    <t>Educação Moral e Religiosa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</si>
</sst>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color rgb="FFFF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7"/>
      <color theme="8" tint="-0.249977111117893"/>
      <name val="Arial"/>
      <family val="2"/>
    </font>
    <font>
      <sz val="7"/>
      <color theme="9" tint="-0.249977111117893"/>
      <name val="Arial"/>
      <family val="2"/>
    </font>
    <font>
      <sz val="8"/>
      <color theme="9" tint="-0.249977111117893"/>
      <name val="Calibri"/>
      <family val="2"/>
      <scheme val="minor"/>
    </font>
    <font>
      <sz val="8"/>
      <color theme="8" tint="-0.249977111117893"/>
      <name val="Calibri"/>
      <family val="2"/>
      <scheme val="minor"/>
    </font>
    <font>
      <b/>
      <sz val="6"/>
      <name val="Arial"/>
      <family val="2"/>
    </font>
    <font>
      <sz val="8"/>
      <color rgb="FF00B050"/>
      <name val="Calibri"/>
      <family val="2"/>
      <scheme val="minor"/>
    </font>
    <font>
      <sz val="7"/>
      <color rgb="FF00B050"/>
      <name val="Arial"/>
      <family val="2"/>
    </font>
    <font>
      <sz val="7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/>
    <xf numFmtId="0" fontId="2" fillId="5" borderId="2" xfId="1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7" borderId="6" xfId="0" applyFont="1" applyFill="1" applyBorder="1" applyAlignment="1">
      <alignment horizontal="center" vertical="center"/>
    </xf>
    <xf numFmtId="0" fontId="0" fillId="7" borderId="0" xfId="0" applyFill="1"/>
    <xf numFmtId="0" fontId="2" fillId="7" borderId="0" xfId="0" applyFont="1" applyFill="1"/>
    <xf numFmtId="0" fontId="10" fillId="7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 wrapText="1"/>
    </xf>
    <xf numFmtId="0" fontId="10" fillId="4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6" borderId="0" xfId="0" applyFont="1" applyFill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right"/>
    </xf>
    <xf numFmtId="0" fontId="2" fillId="8" borderId="2" xfId="1" applyFont="1" applyFill="1" applyBorder="1" applyAlignment="1">
      <alignment horizontal="center"/>
    </xf>
    <xf numFmtId="0" fontId="2" fillId="5" borderId="2" xfId="1" applyFont="1" applyFill="1" applyBorder="1" applyAlignment="1" applyProtection="1">
      <alignment horizontal="center"/>
    </xf>
    <xf numFmtId="0" fontId="6" fillId="0" borderId="2" xfId="1" applyFont="1" applyBorder="1" applyAlignment="1">
      <alignment horizontal="center"/>
    </xf>
    <xf numFmtId="0" fontId="2" fillId="9" borderId="2" xfId="1" applyFont="1" applyFill="1" applyBorder="1" applyAlignment="1" applyProtection="1">
      <alignment horizontal="center"/>
    </xf>
    <xf numFmtId="0" fontId="2" fillId="9" borderId="2" xfId="1" applyFont="1" applyFill="1" applyBorder="1" applyAlignment="1">
      <alignment horizontal="center"/>
    </xf>
    <xf numFmtId="0" fontId="0" fillId="12" borderId="0" xfId="0" applyFill="1"/>
    <xf numFmtId="0" fontId="2" fillId="9" borderId="2" xfId="1" applyFont="1" applyFill="1" applyBorder="1"/>
    <xf numFmtId="0" fontId="2" fillId="10" borderId="2" xfId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7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7" borderId="0" xfId="0" applyFont="1" applyFill="1" applyAlignment="1">
      <alignment horizontal="left"/>
    </xf>
    <xf numFmtId="0" fontId="11" fillId="7" borderId="0" xfId="0" applyFont="1" applyFill="1"/>
    <xf numFmtId="0" fontId="0" fillId="7" borderId="0" xfId="0" applyFill="1" applyAlignment="1">
      <alignment horizontal="right"/>
    </xf>
    <xf numFmtId="0" fontId="9" fillId="7" borderId="0" xfId="0" applyFont="1" applyFill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13" borderId="0" xfId="0" applyFill="1"/>
    <xf numFmtId="0" fontId="15" fillId="7" borderId="0" xfId="0" applyFont="1" applyFill="1"/>
    <xf numFmtId="0" fontId="16" fillId="7" borderId="0" xfId="0" applyFont="1" applyFill="1"/>
    <xf numFmtId="0" fontId="17" fillId="0" borderId="3" xfId="0" applyFont="1" applyBorder="1" applyAlignment="1">
      <alignment horizontal="center" vertical="center" textRotation="90" wrapText="1"/>
    </xf>
    <xf numFmtId="0" fontId="2" fillId="14" borderId="0" xfId="0" applyFont="1" applyFill="1"/>
    <xf numFmtId="0" fontId="18" fillId="7" borderId="0" xfId="0" applyFont="1" applyFill="1"/>
    <xf numFmtId="0" fontId="19" fillId="0" borderId="0" xfId="0" applyFont="1" applyAlignment="1">
      <alignment horizontal="left"/>
    </xf>
    <xf numFmtId="0" fontId="9" fillId="7" borderId="0" xfId="0" applyFont="1" applyFill="1" applyAlignment="1">
      <alignment horizontal="right"/>
    </xf>
    <xf numFmtId="0" fontId="1" fillId="9" borderId="2" xfId="1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right"/>
    </xf>
    <xf numFmtId="0" fontId="20" fillId="7" borderId="0" xfId="0" applyFont="1" applyFill="1" applyAlignment="1">
      <alignment horizontal="right"/>
    </xf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/>
    </xf>
    <xf numFmtId="0" fontId="0" fillId="9" borderId="8" xfId="0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5" borderId="2" xfId="1" applyFont="1" applyFill="1" applyBorder="1" applyAlignment="1">
      <alignment horizontal="center"/>
    </xf>
    <xf numFmtId="0" fontId="1" fillId="10" borderId="2" xfId="1" applyFont="1" applyFill="1" applyBorder="1" applyAlignment="1">
      <alignment horizontal="center"/>
    </xf>
    <xf numFmtId="0" fontId="1" fillId="3" borderId="2" xfId="1" applyFont="1" applyFill="1" applyBorder="1"/>
    <xf numFmtId="0" fontId="1" fillId="8" borderId="2" xfId="1" applyFont="1" applyFill="1" applyBorder="1" applyAlignment="1">
      <alignment horizontal="center"/>
    </xf>
    <xf numFmtId="0" fontId="19" fillId="7" borderId="0" xfId="0" applyFont="1" applyFill="1" applyAlignment="1">
      <alignment horizontal="left"/>
    </xf>
    <xf numFmtId="0" fontId="19" fillId="7" borderId="0" xfId="0" applyFont="1" applyFill="1"/>
    <xf numFmtId="0" fontId="0" fillId="11" borderId="2" xfId="0" applyFill="1" applyBorder="1" applyAlignment="1">
      <alignment horizontal="center" vertical="center"/>
    </xf>
  </cellXfs>
  <cellStyles count="4">
    <cellStyle name="Euro" xfId="2"/>
    <cellStyle name="Normal" xfId="0" builtinId="0"/>
    <cellStyle name="Normal 2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8"/>
  <sheetViews>
    <sheetView tabSelected="1" topLeftCell="A4" zoomScale="120" zoomScaleNormal="120" workbookViewId="0">
      <selection activeCell="R27" sqref="R27"/>
    </sheetView>
  </sheetViews>
  <sheetFormatPr defaultRowHeight="15" x14ac:dyDescent="0.25"/>
  <cols>
    <col min="1" max="1" width="3.140625" customWidth="1"/>
    <col min="2" max="2" width="33.140625" customWidth="1"/>
    <col min="3" max="3" width="6.42578125" customWidth="1"/>
    <col min="4" max="5" width="6.5703125" customWidth="1"/>
    <col min="6" max="6" width="9.140625" hidden="1" customWidth="1"/>
    <col min="7" max="7" width="6.7109375" customWidth="1"/>
    <col min="8" max="9" width="6.28515625" customWidth="1"/>
    <col min="10" max="10" width="6.42578125" customWidth="1"/>
    <col min="11" max="11" width="6.140625" customWidth="1"/>
    <col min="12" max="12" width="6.28515625" customWidth="1"/>
    <col min="13" max="13" width="7.28515625" customWidth="1"/>
    <col min="14" max="14" width="6.7109375" customWidth="1"/>
    <col min="15" max="15" width="7.140625" customWidth="1"/>
    <col min="16" max="16" width="6.28515625" customWidth="1"/>
  </cols>
  <sheetData>
    <row r="3" spans="2:16" x14ac:dyDescent="0.25">
      <c r="B3" s="73" t="s">
        <v>77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2:16" x14ac:dyDescent="0.25"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2"/>
    </row>
    <row r="5" spans="2:16" x14ac:dyDescent="0.25">
      <c r="B5" s="75" t="s">
        <v>0</v>
      </c>
      <c r="C5" s="61" t="s">
        <v>1</v>
      </c>
      <c r="D5" s="61"/>
      <c r="E5" s="61"/>
      <c r="F5" s="61"/>
      <c r="G5" s="61" t="s">
        <v>2</v>
      </c>
      <c r="H5" s="61"/>
      <c r="I5" s="61"/>
      <c r="J5" s="61" t="s">
        <v>3</v>
      </c>
      <c r="K5" s="61"/>
      <c r="L5" s="61"/>
      <c r="M5" s="61" t="s">
        <v>4</v>
      </c>
      <c r="N5" s="61"/>
      <c r="O5" s="61"/>
      <c r="P5" s="70" t="s">
        <v>55</v>
      </c>
    </row>
    <row r="6" spans="2:16" x14ac:dyDescent="0.25">
      <c r="B6" s="75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71"/>
    </row>
    <row r="7" spans="2:16" x14ac:dyDescent="0.25">
      <c r="B7" s="75"/>
      <c r="C7" s="62" t="s">
        <v>5</v>
      </c>
      <c r="D7" s="62"/>
      <c r="E7" s="62"/>
      <c r="F7" s="62"/>
      <c r="G7" s="62" t="s">
        <v>5</v>
      </c>
      <c r="H7" s="62"/>
      <c r="I7" s="62"/>
      <c r="J7" s="62" t="s">
        <v>5</v>
      </c>
      <c r="K7" s="62"/>
      <c r="L7" s="62"/>
      <c r="M7" s="62" t="s">
        <v>5</v>
      </c>
      <c r="N7" s="62"/>
      <c r="O7" s="62"/>
      <c r="P7" s="71"/>
    </row>
    <row r="8" spans="2:16" x14ac:dyDescent="0.25">
      <c r="B8" s="75"/>
      <c r="C8" s="63" t="s">
        <v>6</v>
      </c>
      <c r="D8" s="63" t="s">
        <v>7</v>
      </c>
      <c r="E8" s="64" t="s">
        <v>8</v>
      </c>
      <c r="F8" s="64" t="s">
        <v>9</v>
      </c>
      <c r="G8" s="63" t="s">
        <v>6</v>
      </c>
      <c r="H8" s="63" t="s">
        <v>7</v>
      </c>
      <c r="I8" s="64" t="s">
        <v>8</v>
      </c>
      <c r="J8" s="63" t="s">
        <v>6</v>
      </c>
      <c r="K8" s="63" t="s">
        <v>7</v>
      </c>
      <c r="L8" s="64" t="s">
        <v>8</v>
      </c>
      <c r="M8" s="63" t="s">
        <v>6</v>
      </c>
      <c r="N8" s="63" t="s">
        <v>7</v>
      </c>
      <c r="O8" s="64" t="s">
        <v>8</v>
      </c>
      <c r="P8" s="71"/>
    </row>
    <row r="9" spans="2:16" x14ac:dyDescent="0.25">
      <c r="B9" s="75"/>
      <c r="C9" s="63"/>
      <c r="D9" s="63"/>
      <c r="E9" s="64"/>
      <c r="F9" s="64"/>
      <c r="G9" s="63"/>
      <c r="H9" s="63"/>
      <c r="I9" s="64"/>
      <c r="J9" s="63"/>
      <c r="K9" s="63"/>
      <c r="L9" s="64"/>
      <c r="M9" s="63"/>
      <c r="N9" s="63"/>
      <c r="O9" s="64"/>
      <c r="P9" s="72"/>
    </row>
    <row r="10" spans="2:16" x14ac:dyDescent="0.25">
      <c r="B10" s="8" t="s">
        <v>10</v>
      </c>
      <c r="C10" s="8">
        <v>107</v>
      </c>
      <c r="D10" s="8">
        <v>0</v>
      </c>
      <c r="E10" s="39">
        <f>C10</f>
        <v>107</v>
      </c>
      <c r="F10" s="7"/>
      <c r="G10" s="8">
        <v>105</v>
      </c>
      <c r="H10" s="8">
        <v>0</v>
      </c>
      <c r="I10" s="39">
        <f>G10</f>
        <v>105</v>
      </c>
      <c r="J10" s="8">
        <v>108</v>
      </c>
      <c r="K10" s="8">
        <v>0</v>
      </c>
      <c r="L10" s="39">
        <f>J10</f>
        <v>108</v>
      </c>
      <c r="M10" s="32">
        <f>C10+G10+J10</f>
        <v>320</v>
      </c>
      <c r="N10" s="32">
        <f>D10+H10+K10</f>
        <v>0</v>
      </c>
      <c r="O10" s="32">
        <f>M10+N10</f>
        <v>320</v>
      </c>
      <c r="P10" s="65">
        <f>SUM(M10:M14)</f>
        <v>1000</v>
      </c>
    </row>
    <row r="11" spans="2:16" x14ac:dyDescent="0.25">
      <c r="B11" s="8" t="s">
        <v>11</v>
      </c>
      <c r="C11" s="8">
        <v>75</v>
      </c>
      <c r="D11" s="8">
        <v>0</v>
      </c>
      <c r="E11" s="39">
        <f t="shared" ref="E11:E16" si="0">C11</f>
        <v>75</v>
      </c>
      <c r="F11" s="7"/>
      <c r="G11" s="8">
        <v>73</v>
      </c>
      <c r="H11" s="8">
        <v>0</v>
      </c>
      <c r="I11" s="39">
        <f t="shared" ref="I11:I16" si="1">G11</f>
        <v>73</v>
      </c>
      <c r="J11" s="8">
        <v>72</v>
      </c>
      <c r="K11" s="8">
        <v>0</v>
      </c>
      <c r="L11" s="39">
        <f t="shared" ref="L11:L17" si="2">J11</f>
        <v>72</v>
      </c>
      <c r="M11" s="32">
        <f t="shared" ref="M11:M23" si="3">C11+G11+J11</f>
        <v>220</v>
      </c>
      <c r="N11" s="32">
        <f t="shared" ref="N11:N21" si="4">D11+H11+K11</f>
        <v>0</v>
      </c>
      <c r="O11" s="32">
        <f t="shared" ref="O11:O23" si="5">M11+N11</f>
        <v>220</v>
      </c>
      <c r="P11" s="66"/>
    </row>
    <row r="12" spans="2:16" x14ac:dyDescent="0.25">
      <c r="B12" s="8" t="s">
        <v>12</v>
      </c>
      <c r="C12" s="8">
        <v>74</v>
      </c>
      <c r="D12" s="8">
        <v>0</v>
      </c>
      <c r="E12" s="39">
        <f t="shared" si="0"/>
        <v>74</v>
      </c>
      <c r="F12" s="7"/>
      <c r="G12" s="8">
        <v>74</v>
      </c>
      <c r="H12" s="8">
        <v>0</v>
      </c>
      <c r="I12" s="39">
        <f t="shared" si="1"/>
        <v>74</v>
      </c>
      <c r="J12" s="8">
        <v>72</v>
      </c>
      <c r="K12" s="8">
        <v>0</v>
      </c>
      <c r="L12" s="39">
        <f t="shared" si="2"/>
        <v>72</v>
      </c>
      <c r="M12" s="32">
        <f t="shared" si="3"/>
        <v>220</v>
      </c>
      <c r="N12" s="32">
        <f t="shared" si="4"/>
        <v>0</v>
      </c>
      <c r="O12" s="32">
        <f t="shared" si="5"/>
        <v>220</v>
      </c>
      <c r="P12" s="66"/>
    </row>
    <row r="13" spans="2:16" x14ac:dyDescent="0.25">
      <c r="B13" s="8" t="s">
        <v>13</v>
      </c>
      <c r="C13" s="8">
        <v>100</v>
      </c>
      <c r="D13" s="8">
        <v>0</v>
      </c>
      <c r="E13" s="39">
        <f t="shared" si="0"/>
        <v>100</v>
      </c>
      <c r="F13" s="7"/>
      <c r="G13" s="8">
        <v>0</v>
      </c>
      <c r="H13" s="8">
        <v>0</v>
      </c>
      <c r="I13" s="39">
        <f t="shared" si="1"/>
        <v>0</v>
      </c>
      <c r="J13" s="8">
        <v>0</v>
      </c>
      <c r="K13" s="8">
        <v>0</v>
      </c>
      <c r="L13" s="39">
        <f t="shared" si="2"/>
        <v>0</v>
      </c>
      <c r="M13" s="32">
        <f t="shared" si="3"/>
        <v>100</v>
      </c>
      <c r="N13" s="32">
        <f t="shared" si="4"/>
        <v>0</v>
      </c>
      <c r="O13" s="32">
        <f t="shared" si="5"/>
        <v>100</v>
      </c>
      <c r="P13" s="66"/>
    </row>
    <row r="14" spans="2:16" x14ac:dyDescent="0.25">
      <c r="B14" s="8" t="s">
        <v>14</v>
      </c>
      <c r="C14" s="8">
        <v>50</v>
      </c>
      <c r="D14" s="8">
        <v>0</v>
      </c>
      <c r="E14" s="39">
        <f t="shared" si="0"/>
        <v>50</v>
      </c>
      <c r="F14" s="7"/>
      <c r="G14" s="8">
        <v>45</v>
      </c>
      <c r="H14" s="8">
        <v>0</v>
      </c>
      <c r="I14" s="39">
        <f t="shared" si="1"/>
        <v>45</v>
      </c>
      <c r="J14" s="8">
        <v>45</v>
      </c>
      <c r="K14" s="8">
        <v>0</v>
      </c>
      <c r="L14" s="39">
        <f t="shared" si="2"/>
        <v>45</v>
      </c>
      <c r="M14" s="32">
        <f t="shared" si="3"/>
        <v>140</v>
      </c>
      <c r="N14" s="32">
        <f t="shared" si="4"/>
        <v>0</v>
      </c>
      <c r="O14" s="32">
        <f t="shared" si="5"/>
        <v>140</v>
      </c>
      <c r="P14" s="67"/>
    </row>
    <row r="15" spans="2:16" x14ac:dyDescent="0.25">
      <c r="B15" s="36" t="s">
        <v>15</v>
      </c>
      <c r="C15" s="36">
        <v>100</v>
      </c>
      <c r="D15" s="36">
        <v>0</v>
      </c>
      <c r="E15" s="39">
        <f t="shared" si="0"/>
        <v>100</v>
      </c>
      <c r="F15" s="38"/>
      <c r="G15" s="36">
        <v>0</v>
      </c>
      <c r="H15" s="36">
        <v>0</v>
      </c>
      <c r="I15" s="39">
        <f t="shared" si="1"/>
        <v>0</v>
      </c>
      <c r="J15" s="36">
        <v>0</v>
      </c>
      <c r="K15" s="36">
        <v>0</v>
      </c>
      <c r="L15" s="39">
        <f t="shared" si="2"/>
        <v>0</v>
      </c>
      <c r="M15" s="36">
        <f t="shared" si="3"/>
        <v>100</v>
      </c>
      <c r="N15" s="36">
        <v>0</v>
      </c>
      <c r="O15" s="36">
        <f t="shared" si="5"/>
        <v>100</v>
      </c>
      <c r="P15" s="68">
        <f>SUM(M15:M17)</f>
        <v>500</v>
      </c>
    </row>
    <row r="16" spans="2:16" x14ac:dyDescent="0.25">
      <c r="B16" s="35" t="s">
        <v>56</v>
      </c>
      <c r="C16" s="36">
        <v>100</v>
      </c>
      <c r="D16" s="36">
        <v>0</v>
      </c>
      <c r="E16" s="39">
        <f t="shared" si="0"/>
        <v>100</v>
      </c>
      <c r="F16" s="7"/>
      <c r="G16" s="36">
        <v>100</v>
      </c>
      <c r="H16" s="36">
        <v>0</v>
      </c>
      <c r="I16" s="39">
        <f t="shared" si="1"/>
        <v>100</v>
      </c>
      <c r="J16" s="36">
        <v>0</v>
      </c>
      <c r="K16" s="36">
        <v>0</v>
      </c>
      <c r="L16" s="39">
        <f t="shared" si="2"/>
        <v>0</v>
      </c>
      <c r="M16" s="36">
        <f t="shared" si="3"/>
        <v>200</v>
      </c>
      <c r="N16" s="36">
        <f t="shared" si="4"/>
        <v>0</v>
      </c>
      <c r="O16" s="36">
        <f t="shared" si="5"/>
        <v>200</v>
      </c>
      <c r="P16" s="74"/>
    </row>
    <row r="17" spans="2:16" x14ac:dyDescent="0.25">
      <c r="B17" s="35" t="s">
        <v>16</v>
      </c>
      <c r="C17" s="36">
        <v>100</v>
      </c>
      <c r="D17" s="36">
        <v>0</v>
      </c>
      <c r="E17" s="39">
        <f>(C17+D17)</f>
        <v>100</v>
      </c>
      <c r="F17" s="7"/>
      <c r="G17" s="36">
        <v>100</v>
      </c>
      <c r="H17" s="36">
        <v>0</v>
      </c>
      <c r="I17" s="39">
        <f>(G17+H17)</f>
        <v>100</v>
      </c>
      <c r="J17" s="36">
        <v>0</v>
      </c>
      <c r="K17" s="36">
        <v>0</v>
      </c>
      <c r="L17" s="39">
        <f t="shared" si="2"/>
        <v>0</v>
      </c>
      <c r="M17" s="36">
        <f t="shared" si="3"/>
        <v>200</v>
      </c>
      <c r="N17" s="36">
        <f t="shared" si="4"/>
        <v>0</v>
      </c>
      <c r="O17" s="36">
        <f t="shared" si="5"/>
        <v>200</v>
      </c>
      <c r="P17" s="69"/>
    </row>
    <row r="18" spans="2:16" x14ac:dyDescent="0.25">
      <c r="B18" s="33" t="s">
        <v>57</v>
      </c>
      <c r="C18" s="8">
        <v>100</v>
      </c>
      <c r="D18" s="8">
        <v>100</v>
      </c>
      <c r="E18" s="39">
        <f t="shared" ref="E18:E23" si="6">(C18+D18)</f>
        <v>200</v>
      </c>
      <c r="F18" s="7"/>
      <c r="G18" s="8">
        <v>75</v>
      </c>
      <c r="H18" s="8">
        <v>50</v>
      </c>
      <c r="I18" s="39">
        <f t="shared" ref="I18:I21" si="7">(G18+H18)</f>
        <v>125</v>
      </c>
      <c r="J18" s="8">
        <v>50</v>
      </c>
      <c r="K18" s="8">
        <v>50</v>
      </c>
      <c r="L18" s="39">
        <f t="shared" ref="L18:L21" si="8">(J18+K18)</f>
        <v>100</v>
      </c>
      <c r="M18" s="32">
        <f t="shared" si="3"/>
        <v>225</v>
      </c>
      <c r="N18" s="32">
        <f t="shared" si="4"/>
        <v>200</v>
      </c>
      <c r="O18" s="32">
        <f t="shared" si="5"/>
        <v>425</v>
      </c>
      <c r="P18" s="65">
        <f>SUM(M18:M21)</f>
        <v>1175</v>
      </c>
    </row>
    <row r="19" spans="2:16" x14ac:dyDescent="0.25">
      <c r="B19" s="8" t="s">
        <v>58</v>
      </c>
      <c r="C19" s="8">
        <v>0</v>
      </c>
      <c r="D19" s="8">
        <v>0</v>
      </c>
      <c r="E19" s="39">
        <f t="shared" si="6"/>
        <v>0</v>
      </c>
      <c r="F19" s="7"/>
      <c r="G19" s="8">
        <v>50</v>
      </c>
      <c r="H19" s="8">
        <v>50</v>
      </c>
      <c r="I19" s="39">
        <f t="shared" si="7"/>
        <v>100</v>
      </c>
      <c r="J19" s="8">
        <v>75</v>
      </c>
      <c r="K19" s="8">
        <v>75</v>
      </c>
      <c r="L19" s="39">
        <f t="shared" si="8"/>
        <v>150</v>
      </c>
      <c r="M19" s="32">
        <f t="shared" si="3"/>
        <v>125</v>
      </c>
      <c r="N19" s="32">
        <f t="shared" si="4"/>
        <v>125</v>
      </c>
      <c r="O19" s="32">
        <f t="shared" si="5"/>
        <v>250</v>
      </c>
      <c r="P19" s="66"/>
    </row>
    <row r="20" spans="2:16" x14ac:dyDescent="0.25">
      <c r="B20" s="8" t="s">
        <v>59</v>
      </c>
      <c r="C20" s="8">
        <v>275</v>
      </c>
      <c r="D20" s="8">
        <v>275</v>
      </c>
      <c r="E20" s="39">
        <f t="shared" si="6"/>
        <v>550</v>
      </c>
      <c r="F20" s="7"/>
      <c r="G20" s="8">
        <v>350</v>
      </c>
      <c r="H20" s="8">
        <v>350</v>
      </c>
      <c r="I20" s="39">
        <f t="shared" si="7"/>
        <v>700</v>
      </c>
      <c r="J20" s="8">
        <v>100</v>
      </c>
      <c r="K20" s="8">
        <v>100</v>
      </c>
      <c r="L20" s="39">
        <f t="shared" si="8"/>
        <v>200</v>
      </c>
      <c r="M20" s="32">
        <f t="shared" si="3"/>
        <v>725</v>
      </c>
      <c r="N20" s="32">
        <f t="shared" si="4"/>
        <v>725</v>
      </c>
      <c r="O20" s="32">
        <f t="shared" si="5"/>
        <v>1450</v>
      </c>
      <c r="P20" s="66"/>
    </row>
    <row r="21" spans="2:16" x14ac:dyDescent="0.25">
      <c r="B21" s="8" t="s">
        <v>60</v>
      </c>
      <c r="C21" s="8">
        <v>50</v>
      </c>
      <c r="D21" s="8">
        <v>50</v>
      </c>
      <c r="E21" s="39">
        <f t="shared" si="6"/>
        <v>100</v>
      </c>
      <c r="F21" s="7"/>
      <c r="G21" s="8">
        <v>50</v>
      </c>
      <c r="H21" s="8">
        <v>50</v>
      </c>
      <c r="I21" s="39">
        <f t="shared" si="7"/>
        <v>100</v>
      </c>
      <c r="J21" s="8">
        <v>0</v>
      </c>
      <c r="K21" s="8">
        <v>0</v>
      </c>
      <c r="L21" s="39">
        <f t="shared" si="8"/>
        <v>0</v>
      </c>
      <c r="M21" s="32">
        <f t="shared" si="3"/>
        <v>100</v>
      </c>
      <c r="N21" s="32">
        <f t="shared" si="4"/>
        <v>100</v>
      </c>
      <c r="O21" s="32">
        <f t="shared" si="5"/>
        <v>200</v>
      </c>
      <c r="P21" s="67"/>
    </row>
    <row r="22" spans="2:16" x14ac:dyDescent="0.25">
      <c r="B22" s="57" t="s">
        <v>71</v>
      </c>
      <c r="C22" s="36">
        <v>0</v>
      </c>
      <c r="D22" s="36">
        <v>0</v>
      </c>
      <c r="E22" s="39">
        <f t="shared" ref="E22" si="9">(C22+D22)</f>
        <v>0</v>
      </c>
      <c r="F22" s="38"/>
      <c r="G22" s="36">
        <v>200</v>
      </c>
      <c r="H22" s="36">
        <v>0</v>
      </c>
      <c r="I22" s="39">
        <f t="shared" ref="I22" si="10">G22</f>
        <v>200</v>
      </c>
      <c r="J22" s="36">
        <v>400</v>
      </c>
      <c r="K22" s="36">
        <v>0</v>
      </c>
      <c r="L22" s="39">
        <f t="shared" ref="L22" si="11">J22</f>
        <v>400</v>
      </c>
      <c r="M22" s="36">
        <f t="shared" ref="M22" si="12">C22+G22+J22</f>
        <v>600</v>
      </c>
      <c r="N22" s="36">
        <f t="shared" ref="N22" si="13">D22+H22+K22</f>
        <v>0</v>
      </c>
      <c r="O22" s="36">
        <f t="shared" ref="O22" si="14">M22+N22</f>
        <v>600</v>
      </c>
      <c r="P22" s="84">
        <f>SUM(G22+J22)</f>
        <v>600</v>
      </c>
    </row>
    <row r="23" spans="2:16" x14ac:dyDescent="0.25">
      <c r="B23" s="78" t="s">
        <v>78</v>
      </c>
      <c r="C23" s="78">
        <v>54</v>
      </c>
      <c r="D23" s="78">
        <v>0</v>
      </c>
      <c r="E23" s="79">
        <f t="shared" si="6"/>
        <v>54</v>
      </c>
      <c r="F23" s="80"/>
      <c r="G23" s="78">
        <v>54</v>
      </c>
      <c r="H23" s="78">
        <v>0</v>
      </c>
      <c r="I23" s="79">
        <f t="shared" ref="I23" si="15">(G23+H23)</f>
        <v>54</v>
      </c>
      <c r="J23" s="78">
        <v>54</v>
      </c>
      <c r="K23" s="78">
        <v>0</v>
      </c>
      <c r="L23" s="79">
        <f t="shared" ref="L23" si="16">(J23+K23)</f>
        <v>54</v>
      </c>
      <c r="M23" s="81">
        <f t="shared" si="3"/>
        <v>162</v>
      </c>
      <c r="N23" s="81">
        <v>0</v>
      </c>
      <c r="O23" s="81">
        <f t="shared" si="5"/>
        <v>162</v>
      </c>
    </row>
    <row r="24" spans="2:16" x14ac:dyDescent="0.25">
      <c r="B24" s="8"/>
      <c r="C24" s="8"/>
      <c r="D24" s="8"/>
      <c r="E24" s="39"/>
      <c r="F24" s="7"/>
      <c r="G24" s="8"/>
      <c r="H24" s="8"/>
      <c r="I24" s="39"/>
      <c r="J24" s="8"/>
      <c r="K24" s="8"/>
      <c r="L24" s="39"/>
      <c r="M24" s="32"/>
      <c r="N24" s="32"/>
      <c r="O24" s="32"/>
    </row>
    <row r="25" spans="2:16" x14ac:dyDescent="0.25">
      <c r="B25" s="8"/>
      <c r="C25" s="8"/>
      <c r="D25" s="8"/>
      <c r="E25" s="39"/>
      <c r="F25" s="7"/>
      <c r="G25" s="8"/>
      <c r="H25" s="8"/>
      <c r="I25" s="39"/>
      <c r="J25" s="8"/>
      <c r="K25" s="8"/>
      <c r="L25" s="39"/>
      <c r="M25" s="32"/>
      <c r="N25" s="32"/>
      <c r="O25" s="32"/>
    </row>
    <row r="26" spans="2:16" x14ac:dyDescent="0.25">
      <c r="B26" s="34" t="s">
        <v>8</v>
      </c>
      <c r="C26" s="8">
        <f>SUM(C10:C25)</f>
        <v>1185</v>
      </c>
      <c r="D26" s="8">
        <f>SUM(D10:D25)</f>
        <v>425</v>
      </c>
      <c r="E26" s="39">
        <f>SUM(E10:E25)</f>
        <v>1610</v>
      </c>
      <c r="F26" s="6">
        <v>0</v>
      </c>
      <c r="G26" s="8">
        <f>SUM(G10:G25)</f>
        <v>1276</v>
      </c>
      <c r="H26" s="8">
        <f>SUM(H10:H25)</f>
        <v>500</v>
      </c>
      <c r="I26" s="39">
        <f>SUM(I10:I25)</f>
        <v>1776</v>
      </c>
      <c r="J26" s="8">
        <f>SUM(J10:J25)</f>
        <v>976</v>
      </c>
      <c r="K26" s="8">
        <f>SUM(K10:K25)</f>
        <v>225</v>
      </c>
      <c r="L26" s="39">
        <f>SUM(L10:L25)</f>
        <v>1201</v>
      </c>
      <c r="M26" s="32">
        <f>SUM(M10:M25)</f>
        <v>3437</v>
      </c>
      <c r="N26" s="32">
        <f>SUM(N10:N22)</f>
        <v>1150</v>
      </c>
      <c r="O26" s="32">
        <f>SUM(O10:O25)</f>
        <v>4587</v>
      </c>
    </row>
    <row r="27" spans="2:16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6" x14ac:dyDescent="0.25">
      <c r="B28" s="5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mergeCells count="27">
    <mergeCell ref="P10:P14"/>
    <mergeCell ref="P18:P21"/>
    <mergeCell ref="P5:P9"/>
    <mergeCell ref="B3:P3"/>
    <mergeCell ref="P15:P17"/>
    <mergeCell ref="B5:B9"/>
    <mergeCell ref="M5:O6"/>
    <mergeCell ref="M7:O7"/>
    <mergeCell ref="J5:L6"/>
    <mergeCell ref="J7:L7"/>
    <mergeCell ref="J8:J9"/>
    <mergeCell ref="K8:K9"/>
    <mergeCell ref="L8:L9"/>
    <mergeCell ref="O8:O9"/>
    <mergeCell ref="M8:M9"/>
    <mergeCell ref="N8:N9"/>
    <mergeCell ref="G5:I6"/>
    <mergeCell ref="G7:I7"/>
    <mergeCell ref="G8:G9"/>
    <mergeCell ref="H8:H9"/>
    <mergeCell ref="I8:I9"/>
    <mergeCell ref="C5:F6"/>
    <mergeCell ref="C7:F7"/>
    <mergeCell ref="C8:C9"/>
    <mergeCell ref="D8:D9"/>
    <mergeCell ref="E8:E9"/>
    <mergeCell ref="F8:F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B1" zoomScale="140" zoomScaleNormal="140" workbookViewId="0">
      <selection activeCell="I15" sqref="I15"/>
    </sheetView>
  </sheetViews>
  <sheetFormatPr defaultRowHeight="15" x14ac:dyDescent="0.25"/>
  <cols>
    <col min="1" max="1" width="5.7109375" style="58" customWidth="1"/>
    <col min="2" max="2" width="4.140625" customWidth="1"/>
    <col min="3" max="3" width="29.5703125" customWidth="1"/>
    <col min="4" max="4" width="4.85546875" customWidth="1"/>
    <col min="5" max="5" width="6.5703125" style="59" customWidth="1"/>
    <col min="6" max="6" width="3.85546875" style="30" customWidth="1"/>
    <col min="7" max="7" width="23.140625" customWidth="1"/>
    <col min="8" max="8" width="4.7109375" customWidth="1"/>
    <col min="9" max="9" width="5.7109375" style="59" customWidth="1"/>
    <col min="10" max="10" width="3" style="30" customWidth="1"/>
    <col min="11" max="11" width="26.5703125" customWidth="1"/>
    <col min="12" max="12" width="4" customWidth="1"/>
    <col min="13" max="13" width="5.7109375" customWidth="1"/>
  </cols>
  <sheetData>
    <row r="1" spans="1:13" ht="6" customHeight="1" x14ac:dyDescent="0.25"/>
    <row r="2" spans="1:13" x14ac:dyDescent="0.25">
      <c r="B2" s="76" t="s">
        <v>76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x14ac:dyDescent="0.25">
      <c r="B3" s="77" t="s">
        <v>61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" customHeight="1" x14ac:dyDescent="0.25">
      <c r="A4" s="58" t="s">
        <v>72</v>
      </c>
      <c r="B4" s="52" t="s">
        <v>54</v>
      </c>
      <c r="C4" s="17" t="s">
        <v>46</v>
      </c>
      <c r="D4" s="18" t="s">
        <v>45</v>
      </c>
      <c r="E4" s="27" t="s">
        <v>73</v>
      </c>
      <c r="F4" s="27"/>
      <c r="G4" s="17" t="s">
        <v>74</v>
      </c>
      <c r="H4" s="18" t="s">
        <v>45</v>
      </c>
      <c r="I4" s="13" t="s">
        <v>73</v>
      </c>
      <c r="J4" s="13"/>
      <c r="K4" s="17" t="s">
        <v>75</v>
      </c>
      <c r="L4" s="18" t="s">
        <v>45</v>
      </c>
      <c r="M4" s="24"/>
    </row>
    <row r="5" spans="1:13" ht="15.75" thickBot="1" x14ac:dyDescent="0.3">
      <c r="B5" s="19" t="s">
        <v>42</v>
      </c>
      <c r="C5" s="20" t="s">
        <v>62</v>
      </c>
      <c r="D5" s="24">
        <f>SUM( D6:D9)</f>
        <v>100</v>
      </c>
      <c r="E5" s="13"/>
      <c r="F5" s="13"/>
      <c r="G5" s="12" t="s">
        <v>63</v>
      </c>
      <c r="H5" s="25">
        <f>SUM(H6:H9)</f>
        <v>75</v>
      </c>
      <c r="I5" s="27"/>
      <c r="J5" s="27"/>
      <c r="K5" s="20" t="s">
        <v>64</v>
      </c>
      <c r="L5" s="24">
        <f>SUM(L6:L9)</f>
        <v>50</v>
      </c>
      <c r="M5" s="21">
        <f>D5+H5+L5</f>
        <v>225</v>
      </c>
    </row>
    <row r="6" spans="1:13" x14ac:dyDescent="0.25">
      <c r="A6" s="58">
        <v>7731</v>
      </c>
      <c r="B6" s="28">
        <v>1</v>
      </c>
      <c r="C6" s="40" t="s">
        <v>47</v>
      </c>
      <c r="D6" s="26">
        <v>25</v>
      </c>
      <c r="E6" s="59">
        <v>7297</v>
      </c>
      <c r="F6" s="28">
        <v>4</v>
      </c>
      <c r="G6" s="40" t="s">
        <v>53</v>
      </c>
      <c r="H6" s="26">
        <v>25</v>
      </c>
      <c r="I6" s="59">
        <v>8329</v>
      </c>
      <c r="J6" s="28">
        <v>13</v>
      </c>
      <c r="K6" s="40" t="s">
        <v>50</v>
      </c>
      <c r="L6" s="26">
        <v>25</v>
      </c>
      <c r="M6" s="10"/>
    </row>
    <row r="7" spans="1:13" x14ac:dyDescent="0.25">
      <c r="A7" s="58">
        <v>8211</v>
      </c>
      <c r="B7" s="28">
        <v>2</v>
      </c>
      <c r="C7" s="40" t="s">
        <v>49</v>
      </c>
      <c r="D7" s="26">
        <v>25</v>
      </c>
      <c r="E7" s="59">
        <v>3297</v>
      </c>
      <c r="F7" s="28">
        <v>68</v>
      </c>
      <c r="G7" s="55" t="s">
        <v>48</v>
      </c>
      <c r="H7" s="26">
        <v>25</v>
      </c>
      <c r="I7" s="59">
        <v>7298</v>
      </c>
      <c r="J7" s="28">
        <v>5</v>
      </c>
      <c r="K7" s="40" t="s">
        <v>52</v>
      </c>
      <c r="L7" s="26">
        <v>25</v>
      </c>
      <c r="M7" s="10"/>
    </row>
    <row r="8" spans="1:13" x14ac:dyDescent="0.25">
      <c r="A8" s="58">
        <v>8259</v>
      </c>
      <c r="B8" s="28">
        <v>3</v>
      </c>
      <c r="C8" s="40" t="s">
        <v>51</v>
      </c>
      <c r="D8" s="26">
        <v>25</v>
      </c>
      <c r="E8" s="59">
        <v>8331</v>
      </c>
      <c r="F8" s="56">
        <v>63</v>
      </c>
      <c r="G8" s="83" t="s">
        <v>44</v>
      </c>
      <c r="H8" s="26">
        <v>25</v>
      </c>
      <c r="J8" s="28"/>
      <c r="K8" s="22"/>
      <c r="L8" s="10"/>
      <c r="M8" s="10"/>
    </row>
    <row r="9" spans="1:13" x14ac:dyDescent="0.25">
      <c r="A9" s="58">
        <v>1122</v>
      </c>
      <c r="B9" s="56">
        <v>67</v>
      </c>
      <c r="C9" s="82" t="s">
        <v>43</v>
      </c>
      <c r="D9" s="26">
        <v>25</v>
      </c>
      <c r="F9" s="56"/>
      <c r="G9" s="46"/>
      <c r="H9" s="10"/>
      <c r="J9" s="28"/>
      <c r="K9" s="22"/>
      <c r="L9" s="10"/>
      <c r="M9" s="10"/>
    </row>
    <row r="10" spans="1:13" ht="7.5" customHeight="1" thickBot="1" x14ac:dyDescent="0.3">
      <c r="B10" s="28"/>
      <c r="C10" s="22"/>
      <c r="D10" s="22"/>
      <c r="F10" s="28"/>
      <c r="G10" s="22"/>
      <c r="H10" s="22"/>
      <c r="J10" s="28"/>
      <c r="K10" s="22"/>
      <c r="L10" s="22"/>
      <c r="M10" s="10"/>
    </row>
    <row r="11" spans="1:13" ht="15.75" thickBot="1" x14ac:dyDescent="0.3">
      <c r="B11" s="11" t="s">
        <v>17</v>
      </c>
      <c r="C11" s="12" t="s">
        <v>62</v>
      </c>
      <c r="D11" s="25"/>
      <c r="F11" s="13"/>
      <c r="G11" s="12" t="s">
        <v>63</v>
      </c>
      <c r="H11" s="25">
        <f>SUM(H12:H14)</f>
        <v>50</v>
      </c>
      <c r="J11" s="27"/>
      <c r="K11" s="25" t="s">
        <v>64</v>
      </c>
      <c r="L11" s="25">
        <f>SUM(L12:L14)</f>
        <v>50</v>
      </c>
      <c r="M11" s="14">
        <f>D11+H11+L11</f>
        <v>100</v>
      </c>
    </row>
    <row r="12" spans="1:13" x14ac:dyDescent="0.25">
      <c r="B12" s="22"/>
      <c r="C12" s="22"/>
      <c r="D12" s="10"/>
      <c r="E12" s="59">
        <v>8286</v>
      </c>
      <c r="F12" s="28">
        <v>15</v>
      </c>
      <c r="G12" s="40" t="s">
        <v>18</v>
      </c>
      <c r="H12" s="26">
        <v>50</v>
      </c>
      <c r="I12" s="59">
        <v>7844</v>
      </c>
      <c r="J12" s="28">
        <v>17</v>
      </c>
      <c r="K12" s="40" t="s">
        <v>19</v>
      </c>
      <c r="L12" s="26">
        <v>25</v>
      </c>
      <c r="M12" s="9"/>
    </row>
    <row r="13" spans="1:13" x14ac:dyDescent="0.25">
      <c r="B13" s="22"/>
      <c r="C13" s="22"/>
      <c r="D13" s="10"/>
      <c r="F13" s="28"/>
      <c r="G13" s="40"/>
      <c r="H13" s="10"/>
      <c r="J13" s="28">
        <v>6</v>
      </c>
      <c r="K13" s="40" t="s">
        <v>65</v>
      </c>
      <c r="L13" s="26">
        <v>25</v>
      </c>
      <c r="M13" s="9"/>
    </row>
    <row r="14" spans="1:13" ht="7.5" customHeight="1" thickBot="1" x14ac:dyDescent="0.3">
      <c r="B14" s="22"/>
      <c r="C14" s="22"/>
      <c r="D14" s="10"/>
      <c r="F14" s="29"/>
      <c r="G14" s="23"/>
      <c r="H14" s="41"/>
      <c r="J14" s="28"/>
      <c r="K14" s="22"/>
      <c r="L14" s="10"/>
      <c r="M14" s="9"/>
    </row>
    <row r="15" spans="1:13" ht="15.75" thickBot="1" x14ac:dyDescent="0.3">
      <c r="B15" s="11" t="s">
        <v>66</v>
      </c>
      <c r="C15" s="12" t="s">
        <v>62</v>
      </c>
      <c r="D15" s="25">
        <v>50</v>
      </c>
      <c r="F15" s="13"/>
      <c r="G15" s="12" t="s">
        <v>63</v>
      </c>
      <c r="H15" s="25">
        <v>50</v>
      </c>
      <c r="J15" s="27"/>
      <c r="K15" s="12" t="s">
        <v>64</v>
      </c>
      <c r="L15" s="25">
        <f>SUM(L16:L17)</f>
        <v>0</v>
      </c>
      <c r="M15" s="14">
        <f>D15+H15+L15</f>
        <v>100</v>
      </c>
    </row>
    <row r="16" spans="1:13" x14ac:dyDescent="0.25">
      <c r="A16" s="58">
        <v>4214</v>
      </c>
      <c r="B16" s="28">
        <v>11</v>
      </c>
      <c r="C16" s="40" t="s">
        <v>20</v>
      </c>
      <c r="D16" s="26">
        <v>25</v>
      </c>
      <c r="E16" s="59">
        <v>4215</v>
      </c>
      <c r="F16" s="28">
        <v>30</v>
      </c>
      <c r="G16" s="47" t="s">
        <v>21</v>
      </c>
      <c r="H16" s="26">
        <v>25</v>
      </c>
      <c r="J16" s="28"/>
      <c r="K16" s="22"/>
      <c r="L16" s="10"/>
      <c r="M16" s="9"/>
    </row>
    <row r="17" spans="1:13" x14ac:dyDescent="0.25">
      <c r="A17" s="58">
        <v>8317</v>
      </c>
      <c r="B17" s="28">
        <v>12</v>
      </c>
      <c r="C17" s="40" t="s">
        <v>22</v>
      </c>
      <c r="D17" s="26">
        <v>25</v>
      </c>
      <c r="E17" s="59">
        <v>8318</v>
      </c>
      <c r="F17" s="28">
        <v>40</v>
      </c>
      <c r="G17" s="48" t="s">
        <v>67</v>
      </c>
      <c r="H17" s="26">
        <v>25</v>
      </c>
      <c r="J17" s="28"/>
      <c r="K17" s="22"/>
      <c r="L17" s="10"/>
      <c r="M17" s="9"/>
    </row>
    <row r="18" spans="1:13" ht="6" customHeight="1" thickBot="1" x14ac:dyDescent="0.3">
      <c r="B18" s="28"/>
      <c r="C18" s="22"/>
      <c r="D18" s="22"/>
      <c r="F18" s="28"/>
      <c r="G18" s="22"/>
      <c r="H18" s="22"/>
      <c r="J18" s="28"/>
      <c r="K18" s="22"/>
      <c r="L18" s="22"/>
      <c r="M18" s="9"/>
    </row>
    <row r="19" spans="1:13" ht="15.75" thickBot="1" x14ac:dyDescent="0.3">
      <c r="B19" s="11" t="s">
        <v>23</v>
      </c>
      <c r="C19" s="12" t="s">
        <v>62</v>
      </c>
      <c r="D19" s="25">
        <f>SUM(D20:D26)</f>
        <v>275</v>
      </c>
      <c r="F19" s="13"/>
      <c r="G19" s="12" t="s">
        <v>63</v>
      </c>
      <c r="H19" s="25">
        <f>SUM(H20:H28)</f>
        <v>350</v>
      </c>
      <c r="J19" s="27"/>
      <c r="K19" s="12" t="s">
        <v>64</v>
      </c>
      <c r="L19" s="25">
        <f>SUM(L20:L26)</f>
        <v>100</v>
      </c>
      <c r="M19" s="14">
        <f>D19+H19+L19</f>
        <v>725</v>
      </c>
    </row>
    <row r="20" spans="1:13" x14ac:dyDescent="0.25">
      <c r="A20" s="58">
        <v>8283</v>
      </c>
      <c r="B20" s="28">
        <v>14</v>
      </c>
      <c r="C20" s="40" t="s">
        <v>24</v>
      </c>
      <c r="D20" s="26">
        <v>25</v>
      </c>
      <c r="E20" s="59">
        <v>8340</v>
      </c>
      <c r="F20" s="28">
        <v>25</v>
      </c>
      <c r="G20" s="40" t="s">
        <v>25</v>
      </c>
      <c r="H20" s="26">
        <v>50</v>
      </c>
      <c r="I20" s="59">
        <v>8333</v>
      </c>
      <c r="J20" s="28">
        <v>8</v>
      </c>
      <c r="K20" s="40" t="s">
        <v>35</v>
      </c>
      <c r="L20" s="26">
        <v>50</v>
      </c>
      <c r="M20" s="22"/>
    </row>
    <row r="21" spans="1:13" x14ac:dyDescent="0.25">
      <c r="A21" s="58">
        <v>8288</v>
      </c>
      <c r="B21" s="28">
        <v>20</v>
      </c>
      <c r="C21" s="40" t="s">
        <v>27</v>
      </c>
      <c r="D21" s="26">
        <v>50</v>
      </c>
      <c r="E21" s="59">
        <v>8338</v>
      </c>
      <c r="F21" s="28">
        <v>23</v>
      </c>
      <c r="G21" s="42" t="s">
        <v>31</v>
      </c>
      <c r="H21" s="26">
        <v>50</v>
      </c>
      <c r="I21" s="59">
        <v>8271</v>
      </c>
      <c r="J21" s="28">
        <v>9</v>
      </c>
      <c r="K21" s="40" t="s">
        <v>32</v>
      </c>
      <c r="L21" s="26">
        <v>50</v>
      </c>
      <c r="M21" s="22"/>
    </row>
    <row r="22" spans="1:13" x14ac:dyDescent="0.25">
      <c r="A22" s="58">
        <v>3353</v>
      </c>
      <c r="B22" s="28">
        <v>10</v>
      </c>
      <c r="C22" s="40" t="s">
        <v>30</v>
      </c>
      <c r="D22" s="26">
        <v>25</v>
      </c>
      <c r="E22" s="59">
        <v>8343</v>
      </c>
      <c r="F22" s="28">
        <v>28</v>
      </c>
      <c r="G22" s="40" t="s">
        <v>37</v>
      </c>
      <c r="H22" s="26">
        <v>50</v>
      </c>
      <c r="J22" s="28"/>
      <c r="K22" s="40"/>
      <c r="L22" s="10"/>
      <c r="M22" s="22"/>
    </row>
    <row r="23" spans="1:13" x14ac:dyDescent="0.25">
      <c r="A23" s="58">
        <v>8342</v>
      </c>
      <c r="B23" s="28">
        <v>27</v>
      </c>
      <c r="C23" s="42" t="s">
        <v>33</v>
      </c>
      <c r="D23" s="26">
        <v>50</v>
      </c>
      <c r="E23" s="59">
        <v>8332</v>
      </c>
      <c r="F23" s="28">
        <v>7</v>
      </c>
      <c r="G23" s="40" t="s">
        <v>40</v>
      </c>
      <c r="H23" s="26">
        <v>50</v>
      </c>
      <c r="J23" s="28"/>
      <c r="K23" s="40"/>
      <c r="L23" s="10"/>
      <c r="M23" s="22"/>
    </row>
    <row r="24" spans="1:13" x14ac:dyDescent="0.25">
      <c r="A24" s="58">
        <v>8339</v>
      </c>
      <c r="B24" s="28">
        <v>24</v>
      </c>
      <c r="C24" s="40" t="s">
        <v>36</v>
      </c>
      <c r="D24" s="26">
        <v>50</v>
      </c>
      <c r="E24" s="59">
        <v>8287</v>
      </c>
      <c r="F24" s="28">
        <v>16</v>
      </c>
      <c r="G24" s="40" t="s">
        <v>38</v>
      </c>
      <c r="H24" s="26">
        <v>25</v>
      </c>
      <c r="J24" s="28"/>
      <c r="K24" s="40"/>
      <c r="L24" s="10"/>
      <c r="M24" s="22"/>
    </row>
    <row r="25" spans="1:13" x14ac:dyDescent="0.25">
      <c r="A25" s="58">
        <v>8297</v>
      </c>
      <c r="B25" s="28">
        <v>29</v>
      </c>
      <c r="C25" s="40" t="s">
        <v>39</v>
      </c>
      <c r="D25" s="26">
        <v>50</v>
      </c>
      <c r="E25" s="59">
        <v>8334</v>
      </c>
      <c r="F25" s="28">
        <v>18</v>
      </c>
      <c r="G25" s="42" t="s">
        <v>34</v>
      </c>
      <c r="H25" s="26">
        <v>25</v>
      </c>
      <c r="J25" s="28"/>
      <c r="K25" s="40"/>
      <c r="L25" s="10"/>
      <c r="M25" s="22"/>
    </row>
    <row r="26" spans="1:13" x14ac:dyDescent="0.25">
      <c r="A26" s="58">
        <v>8336</v>
      </c>
      <c r="B26" s="28">
        <v>21</v>
      </c>
      <c r="C26" s="42" t="s">
        <v>28</v>
      </c>
      <c r="D26" s="26">
        <v>25</v>
      </c>
      <c r="E26" s="59">
        <v>8335</v>
      </c>
      <c r="F26" s="28">
        <v>19</v>
      </c>
      <c r="G26" s="43" t="s">
        <v>26</v>
      </c>
      <c r="H26" s="26">
        <v>25</v>
      </c>
      <c r="J26" s="31"/>
      <c r="K26" s="40"/>
      <c r="L26" s="10"/>
      <c r="M26" s="22"/>
    </row>
    <row r="27" spans="1:13" x14ac:dyDescent="0.25">
      <c r="B27" s="28"/>
      <c r="C27" s="42"/>
      <c r="D27" s="10"/>
      <c r="E27" s="59">
        <v>8337</v>
      </c>
      <c r="F27" s="31">
        <v>22</v>
      </c>
      <c r="G27" s="40" t="s">
        <v>41</v>
      </c>
      <c r="H27" s="26">
        <v>25</v>
      </c>
      <c r="J27" s="31"/>
      <c r="K27" s="40"/>
      <c r="L27" s="10"/>
      <c r="M27" s="22"/>
    </row>
    <row r="28" spans="1:13" x14ac:dyDescent="0.25">
      <c r="B28" s="28"/>
      <c r="C28" s="42"/>
      <c r="D28" s="10"/>
      <c r="E28" s="59">
        <v>8341</v>
      </c>
      <c r="F28" s="28">
        <v>26</v>
      </c>
      <c r="G28" s="40" t="s">
        <v>29</v>
      </c>
      <c r="H28" s="26">
        <v>50</v>
      </c>
      <c r="J28" s="31"/>
      <c r="K28" s="40"/>
      <c r="L28" s="10"/>
      <c r="M28" s="22"/>
    </row>
    <row r="29" spans="1:13" ht="7.5" customHeight="1" x14ac:dyDescent="0.25">
      <c r="B29" s="28"/>
      <c r="C29" s="40"/>
      <c r="D29" s="10"/>
      <c r="F29" s="28"/>
      <c r="G29" s="40"/>
      <c r="H29" s="10"/>
      <c r="J29" s="31"/>
      <c r="K29" s="40"/>
      <c r="L29" s="10"/>
      <c r="M29" s="22"/>
    </row>
    <row r="30" spans="1:13" ht="7.5" customHeight="1" x14ac:dyDescent="0.25"/>
    <row r="31" spans="1:13" ht="12" customHeight="1" x14ac:dyDescent="0.25">
      <c r="B31" s="37"/>
      <c r="C31" s="51" t="s">
        <v>68</v>
      </c>
      <c r="D31" s="44"/>
      <c r="E31" s="60"/>
      <c r="F31" s="45"/>
      <c r="G31" s="46"/>
      <c r="H31" s="15"/>
      <c r="I31" s="60"/>
      <c r="J31" s="45"/>
      <c r="K31" s="15"/>
      <c r="L31" s="15"/>
    </row>
    <row r="32" spans="1:13" ht="11.25" customHeight="1" x14ac:dyDescent="0.25">
      <c r="B32" s="49"/>
      <c r="C32" s="50" t="s">
        <v>69</v>
      </c>
      <c r="D32" s="15"/>
      <c r="E32" s="60"/>
      <c r="F32" s="45"/>
      <c r="G32" s="15"/>
      <c r="H32" s="15"/>
      <c r="I32" s="60"/>
      <c r="J32" s="45"/>
      <c r="K32" s="15"/>
      <c r="L32" s="15"/>
    </row>
    <row r="33" spans="2:13" ht="12" customHeight="1" x14ac:dyDescent="0.25">
      <c r="B33" s="53"/>
      <c r="C33" s="54" t="s">
        <v>70</v>
      </c>
      <c r="D33" s="15"/>
      <c r="E33" s="60"/>
      <c r="F33" s="45"/>
      <c r="G33" s="16"/>
      <c r="H33" s="15"/>
      <c r="I33" s="60"/>
      <c r="J33" s="45"/>
      <c r="K33" s="15"/>
      <c r="L33" s="15"/>
    </row>
    <row r="34" spans="2:13" x14ac:dyDescent="0.25">
      <c r="B34" s="16"/>
      <c r="C34" s="15"/>
      <c r="D34" s="15"/>
      <c r="E34" s="60"/>
      <c r="F34" s="45"/>
      <c r="G34" s="16"/>
      <c r="H34" s="15"/>
      <c r="I34" s="60"/>
      <c r="J34" s="45"/>
      <c r="K34" s="16"/>
      <c r="L34" s="15"/>
      <c r="M34" s="15"/>
    </row>
    <row r="35" spans="2:13" x14ac:dyDescent="0.25">
      <c r="B35" s="16"/>
    </row>
  </sheetData>
  <mergeCells count="2">
    <mergeCell ref="B2:M2"/>
    <mergeCell ref="B3:M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Plano Geral</vt:lpstr>
      <vt:lpstr>FTecn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Castro</dc:creator>
  <cp:lastModifiedBy>Helena Castro</cp:lastModifiedBy>
  <cp:lastPrinted>2018-09-25T17:21:38Z</cp:lastPrinted>
  <dcterms:created xsi:type="dcterms:W3CDTF">2016-06-06T11:14:26Z</dcterms:created>
  <dcterms:modified xsi:type="dcterms:W3CDTF">2018-09-25T17:43:49Z</dcterms:modified>
</cp:coreProperties>
</file>