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EsteLivro"/>
  <bookViews>
    <workbookView xWindow="-1905" yWindow="-285" windowWidth="11760" windowHeight="12570" tabRatio="512" firstSheet="2" activeTab="6"/>
  </bookViews>
  <sheets>
    <sheet name="Indicador 4a)" sheetId="7" r:id="rId1"/>
    <sheet name="Indicador 5a)" sheetId="9" r:id="rId2"/>
    <sheet name="Indicador 6a)" sheetId="8" r:id="rId3"/>
    <sheet name="Indicador 6b3) - TT" sheetId="10" r:id="rId4"/>
    <sheet name="Indicador 6b3) - TCP" sheetId="12" r:id="rId5"/>
    <sheet name="Indicador 6b3) - TE" sheetId="13" r:id="rId6"/>
    <sheet name="Indicador 6b3) - TI" sheetId="14" r:id="rId7"/>
    <sheet name="Indicador 6b3) - curso (5)" sheetId="15" r:id="rId8"/>
    <sheet name="Indicador 6b3) - curso (6)" sheetId="16" r:id="rId9"/>
    <sheet name="Indicador 6b3) - curso (7)" sheetId="17" r:id="rId10"/>
    <sheet name="Indicador 6b3) - curso (8)" sheetId="18" r:id="rId11"/>
    <sheet name="Indicador 6b3) - curso (9)" sheetId="19" r:id="rId12"/>
    <sheet name="Indicador 6b3) - curso (10)" sheetId="20" r:id="rId13"/>
    <sheet name="Indicador 6b3) - curso (11)" sheetId="21" r:id="rId14"/>
    <sheet name="Indicador 6b3) - curso (12)" sheetId="22" r:id="rId15"/>
    <sheet name="Indicador 6b3) - curso (13)" sheetId="23" r:id="rId16"/>
    <sheet name="Indicador 6b3) - curso (14)" sheetId="24" r:id="rId17"/>
    <sheet name="Indicador 6b3) - curso (15)" sheetId="25" r:id="rId18"/>
    <sheet name="Indicador 6b3) - curso (16)" sheetId="26" r:id="rId19"/>
    <sheet name="Indicador 6b3) - curso (17)" sheetId="28" r:id="rId20"/>
    <sheet name="Indicador 6b3) - curso (18)" sheetId="29" r:id="rId21"/>
    <sheet name="Indicador 6b3) - curso (19)" sheetId="30" r:id="rId22"/>
    <sheet name="Indicador 6b3) - curso (20)" sheetId="31" r:id="rId23"/>
    <sheet name="Indicador 6b3) - curso (21)" sheetId="32" r:id="rId24"/>
    <sheet name="Indicador 6b3) - curso (22)" sheetId="33" r:id="rId25"/>
    <sheet name="Indicador 6b3) - curso (23)" sheetId="34" r:id="rId26"/>
    <sheet name="Indicador 6b3) - curso (24)" sheetId="35" r:id="rId27"/>
    <sheet name="Indicador 6b3) - curso (25)" sheetId="36" r:id="rId28"/>
    <sheet name="Indicador 6b3) - curso (26)" sheetId="37" r:id="rId29"/>
    <sheet name="Indicador 6b3) - curso (27)" sheetId="38" r:id="rId30"/>
    <sheet name="Indicador 6b3) - curso (28)" sheetId="39" r:id="rId31"/>
    <sheet name="Indicador 6b3) - curso (29)" sheetId="40" r:id="rId32"/>
    <sheet name="Indicador 6b3) - curso (30)" sheetId="41" r:id="rId33"/>
  </sheets>
  <definedNames>
    <definedName name="Ficha_Principal">#REF!</definedName>
    <definedName name="Grafico_Indica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8" l="1"/>
  <c r="Q10" i="8" s="1"/>
  <c r="O10" i="8"/>
  <c r="J10" i="8" l="1"/>
  <c r="I10" i="8"/>
  <c r="G10" i="8"/>
  <c r="B4" i="14" l="1"/>
  <c r="B4" i="13"/>
  <c r="B4" i="12"/>
  <c r="B4" i="10"/>
  <c r="H8" i="9" l="1"/>
  <c r="B3" i="12"/>
  <c r="B3" i="41"/>
  <c r="B3" i="40"/>
  <c r="B3" i="39"/>
  <c r="B3" i="38"/>
  <c r="B3" i="37"/>
  <c r="B3" i="36"/>
  <c r="B3" i="35"/>
  <c r="B3" i="34"/>
  <c r="B3" i="33"/>
  <c r="B3" i="32"/>
  <c r="B3" i="31"/>
  <c r="B3" i="30"/>
  <c r="B3" i="29"/>
  <c r="B3" i="28"/>
  <c r="B3" i="26"/>
  <c r="B3" i="25"/>
  <c r="B3" i="24"/>
  <c r="B3" i="23"/>
  <c r="B3" i="22"/>
  <c r="B3" i="21"/>
  <c r="B3" i="20"/>
  <c r="B3" i="19"/>
  <c r="B3" i="18"/>
  <c r="B3" i="17"/>
  <c r="B3" i="16"/>
  <c r="B3" i="15"/>
  <c r="B3" i="14"/>
  <c r="B3" i="13"/>
  <c r="B3" i="10"/>
  <c r="C39" i="41"/>
  <c r="E38" i="41"/>
  <c r="D38" i="41"/>
  <c r="C38" i="41"/>
  <c r="B38" i="41"/>
  <c r="F38" i="41" s="1"/>
  <c r="G38" i="41" s="1"/>
  <c r="H38" i="41" s="1"/>
  <c r="E37" i="41"/>
  <c r="D37" i="41"/>
  <c r="C37" i="41"/>
  <c r="B37" i="41"/>
  <c r="F37" i="41" s="1"/>
  <c r="G37" i="41" s="1"/>
  <c r="H37" i="41" s="1"/>
  <c r="F36" i="41"/>
  <c r="G36" i="41" s="1"/>
  <c r="H36" i="41" s="1"/>
  <c r="E36" i="41"/>
  <c r="D36" i="41"/>
  <c r="C36" i="41"/>
  <c r="B36" i="41"/>
  <c r="E35" i="41"/>
  <c r="D35" i="41"/>
  <c r="C35" i="41"/>
  <c r="B35" i="41"/>
  <c r="F35" i="41" s="1"/>
  <c r="G35" i="41" s="1"/>
  <c r="H35" i="41" s="1"/>
  <c r="E34" i="41"/>
  <c r="E39" i="41" s="1"/>
  <c r="D34" i="41"/>
  <c r="F34" i="41" s="1"/>
  <c r="C34" i="41"/>
  <c r="B34" i="41"/>
  <c r="B39" i="41" s="1"/>
  <c r="E27" i="41"/>
  <c r="D27" i="41"/>
  <c r="C27" i="41"/>
  <c r="B27" i="41"/>
  <c r="G26" i="41"/>
  <c r="H26" i="41" s="1"/>
  <c r="F26" i="41"/>
  <c r="F25" i="41"/>
  <c r="G25" i="41" s="1"/>
  <c r="H25" i="41" s="1"/>
  <c r="F24" i="41"/>
  <c r="G24" i="41" s="1"/>
  <c r="H24" i="41" s="1"/>
  <c r="F23" i="41"/>
  <c r="G23" i="41" s="1"/>
  <c r="H23" i="41" s="1"/>
  <c r="G22" i="41"/>
  <c r="H22" i="41" s="1"/>
  <c r="F22" i="41"/>
  <c r="F20" i="41"/>
  <c r="F32" i="41" s="1"/>
  <c r="E15" i="41"/>
  <c r="D15" i="41"/>
  <c r="C15" i="41"/>
  <c r="B15" i="41"/>
  <c r="F14" i="41"/>
  <c r="G14" i="41" s="1"/>
  <c r="H14" i="41" s="1"/>
  <c r="G13" i="41"/>
  <c r="H13" i="41" s="1"/>
  <c r="F13" i="41"/>
  <c r="F12" i="41"/>
  <c r="G12" i="41" s="1"/>
  <c r="H12" i="41" s="1"/>
  <c r="G11" i="41"/>
  <c r="H11" i="41" s="1"/>
  <c r="F11" i="41"/>
  <c r="F10" i="41"/>
  <c r="F15" i="41" s="1"/>
  <c r="G15" i="41" s="1"/>
  <c r="B2" i="41"/>
  <c r="C39" i="40"/>
  <c r="E38" i="40"/>
  <c r="D38" i="40"/>
  <c r="C38" i="40"/>
  <c r="B38" i="40"/>
  <c r="F38" i="40" s="1"/>
  <c r="G38" i="40" s="1"/>
  <c r="H38" i="40" s="1"/>
  <c r="E37" i="40"/>
  <c r="D37" i="40"/>
  <c r="C37" i="40"/>
  <c r="B37" i="40"/>
  <c r="F37" i="40" s="1"/>
  <c r="G37" i="40" s="1"/>
  <c r="H37" i="40" s="1"/>
  <c r="E36" i="40"/>
  <c r="D36" i="40"/>
  <c r="C36" i="40"/>
  <c r="B36" i="40"/>
  <c r="F36" i="40" s="1"/>
  <c r="G36" i="40" s="1"/>
  <c r="H36" i="40" s="1"/>
  <c r="E35" i="40"/>
  <c r="D35" i="40"/>
  <c r="C35" i="40"/>
  <c r="B35" i="40"/>
  <c r="F35" i="40" s="1"/>
  <c r="G35" i="40" s="1"/>
  <c r="H35" i="40" s="1"/>
  <c r="F34" i="40"/>
  <c r="E34" i="40"/>
  <c r="E39" i="40" s="1"/>
  <c r="D34" i="40"/>
  <c r="D39" i="40" s="1"/>
  <c r="C34" i="40"/>
  <c r="B34" i="40"/>
  <c r="B39" i="40" s="1"/>
  <c r="E27" i="40"/>
  <c r="D27" i="40"/>
  <c r="C27" i="40"/>
  <c r="B27" i="40"/>
  <c r="G26" i="40"/>
  <c r="H26" i="40" s="1"/>
  <c r="F26" i="40"/>
  <c r="F25" i="40"/>
  <c r="G25" i="40" s="1"/>
  <c r="H25" i="40" s="1"/>
  <c r="F24" i="40"/>
  <c r="G24" i="40" s="1"/>
  <c r="H24" i="40" s="1"/>
  <c r="F23" i="40"/>
  <c r="G23" i="40" s="1"/>
  <c r="H23" i="40" s="1"/>
  <c r="G22" i="40"/>
  <c r="H22" i="40" s="1"/>
  <c r="H27" i="40" s="1"/>
  <c r="F22" i="40"/>
  <c r="F20" i="40"/>
  <c r="F32" i="40" s="1"/>
  <c r="E15" i="40"/>
  <c r="D15" i="40"/>
  <c r="C15" i="40"/>
  <c r="B15" i="40"/>
  <c r="F14" i="40"/>
  <c r="G14" i="40" s="1"/>
  <c r="H14" i="40" s="1"/>
  <c r="G13" i="40"/>
  <c r="H13" i="40" s="1"/>
  <c r="F13" i="40"/>
  <c r="F12" i="40"/>
  <c r="G12" i="40" s="1"/>
  <c r="H12" i="40" s="1"/>
  <c r="G11" i="40"/>
  <c r="H11" i="40" s="1"/>
  <c r="F11" i="40"/>
  <c r="F10" i="40"/>
  <c r="F15" i="40" s="1"/>
  <c r="G15" i="40" s="1"/>
  <c r="B2" i="40"/>
  <c r="D39" i="39"/>
  <c r="E38" i="39"/>
  <c r="D38" i="39"/>
  <c r="C38" i="39"/>
  <c r="B38" i="39"/>
  <c r="F38" i="39" s="1"/>
  <c r="G38" i="39" s="1"/>
  <c r="H38" i="39" s="1"/>
  <c r="E37" i="39"/>
  <c r="D37" i="39"/>
  <c r="C37" i="39"/>
  <c r="B37" i="39"/>
  <c r="F37" i="39" s="1"/>
  <c r="G37" i="39" s="1"/>
  <c r="H37" i="39" s="1"/>
  <c r="E36" i="39"/>
  <c r="D36" i="39"/>
  <c r="C36" i="39"/>
  <c r="B36" i="39"/>
  <c r="F36" i="39" s="1"/>
  <c r="G36" i="39" s="1"/>
  <c r="H36" i="39" s="1"/>
  <c r="E35" i="39"/>
  <c r="D35" i="39"/>
  <c r="C35" i="39"/>
  <c r="B35" i="39"/>
  <c r="F35" i="39" s="1"/>
  <c r="G35" i="39" s="1"/>
  <c r="H35" i="39" s="1"/>
  <c r="E34" i="39"/>
  <c r="E39" i="39" s="1"/>
  <c r="D34" i="39"/>
  <c r="C34" i="39"/>
  <c r="C39" i="39" s="1"/>
  <c r="B34" i="39"/>
  <c r="F34" i="39" s="1"/>
  <c r="E27" i="39"/>
  <c r="D27" i="39"/>
  <c r="C27" i="39"/>
  <c r="B27" i="39"/>
  <c r="F26" i="39"/>
  <c r="G26" i="39" s="1"/>
  <c r="H26" i="39" s="1"/>
  <c r="F25" i="39"/>
  <c r="G25" i="39" s="1"/>
  <c r="H25" i="39" s="1"/>
  <c r="F24" i="39"/>
  <c r="G24" i="39" s="1"/>
  <c r="H24" i="39" s="1"/>
  <c r="G23" i="39"/>
  <c r="H23" i="39" s="1"/>
  <c r="F23" i="39"/>
  <c r="F22" i="39"/>
  <c r="G22" i="39" s="1"/>
  <c r="H22" i="39" s="1"/>
  <c r="F20" i="39"/>
  <c r="F32" i="39" s="1"/>
  <c r="E15" i="39"/>
  <c r="D15" i="39"/>
  <c r="C15" i="39"/>
  <c r="B15" i="39"/>
  <c r="H14" i="39"/>
  <c r="G14" i="39"/>
  <c r="F14" i="39"/>
  <c r="F13" i="39"/>
  <c r="G13" i="39" s="1"/>
  <c r="H13" i="39" s="1"/>
  <c r="F12" i="39"/>
  <c r="G12" i="39" s="1"/>
  <c r="H12" i="39" s="1"/>
  <c r="F11" i="39"/>
  <c r="G11" i="39" s="1"/>
  <c r="H11" i="39" s="1"/>
  <c r="F10" i="39"/>
  <c r="G10" i="39" s="1"/>
  <c r="H10" i="39" s="1"/>
  <c r="B2" i="39"/>
  <c r="E39" i="38"/>
  <c r="E38" i="38"/>
  <c r="D38" i="38"/>
  <c r="F38" i="38" s="1"/>
  <c r="G38" i="38" s="1"/>
  <c r="H38" i="38" s="1"/>
  <c r="C38" i="38"/>
  <c r="B38" i="38"/>
  <c r="E37" i="38"/>
  <c r="D37" i="38"/>
  <c r="C37" i="38"/>
  <c r="F37" i="38" s="1"/>
  <c r="G37" i="38" s="1"/>
  <c r="H37" i="38" s="1"/>
  <c r="B37" i="38"/>
  <c r="E36" i="38"/>
  <c r="D36" i="38"/>
  <c r="C36" i="38"/>
  <c r="B36" i="38"/>
  <c r="F36" i="38" s="1"/>
  <c r="G36" i="38" s="1"/>
  <c r="H36" i="38" s="1"/>
  <c r="E35" i="38"/>
  <c r="D35" i="38"/>
  <c r="C35" i="38"/>
  <c r="B35" i="38"/>
  <c r="F35" i="38" s="1"/>
  <c r="G35" i="38" s="1"/>
  <c r="H35" i="38" s="1"/>
  <c r="E34" i="38"/>
  <c r="D34" i="38"/>
  <c r="D39" i="38" s="1"/>
  <c r="C34" i="38"/>
  <c r="C39" i="38" s="1"/>
  <c r="B34" i="38"/>
  <c r="B39" i="38" s="1"/>
  <c r="E27" i="38"/>
  <c r="D27" i="38"/>
  <c r="C27" i="38"/>
  <c r="B27" i="38"/>
  <c r="G26" i="38"/>
  <c r="H26" i="38" s="1"/>
  <c r="F26" i="38"/>
  <c r="F25" i="38"/>
  <c r="G25" i="38" s="1"/>
  <c r="H25" i="38" s="1"/>
  <c r="H24" i="38"/>
  <c r="G24" i="38"/>
  <c r="F24" i="38"/>
  <c r="H23" i="38"/>
  <c r="G23" i="38"/>
  <c r="F23" i="38"/>
  <c r="F22" i="38"/>
  <c r="G22" i="38" s="1"/>
  <c r="H22" i="38" s="1"/>
  <c r="H27" i="38" s="1"/>
  <c r="F20" i="38"/>
  <c r="F32" i="38" s="1"/>
  <c r="E15" i="38"/>
  <c r="D15" i="38"/>
  <c r="C15" i="38"/>
  <c r="B15" i="38"/>
  <c r="F14" i="38"/>
  <c r="G14" i="38" s="1"/>
  <c r="H14" i="38" s="1"/>
  <c r="F13" i="38"/>
  <c r="G13" i="38" s="1"/>
  <c r="H13" i="38" s="1"/>
  <c r="F12" i="38"/>
  <c r="G12" i="38" s="1"/>
  <c r="H12" i="38" s="1"/>
  <c r="G11" i="38"/>
  <c r="H11" i="38" s="1"/>
  <c r="F11" i="38"/>
  <c r="F10" i="38"/>
  <c r="G10" i="38" s="1"/>
  <c r="H10" i="38" s="1"/>
  <c r="H15" i="38" s="1"/>
  <c r="B2" i="38"/>
  <c r="E38" i="37"/>
  <c r="D38" i="37"/>
  <c r="C38" i="37"/>
  <c r="B38" i="37"/>
  <c r="F38" i="37" s="1"/>
  <c r="G38" i="37" s="1"/>
  <c r="H38" i="37" s="1"/>
  <c r="E37" i="37"/>
  <c r="D37" i="37"/>
  <c r="F37" i="37" s="1"/>
  <c r="G37" i="37" s="1"/>
  <c r="H37" i="37" s="1"/>
  <c r="C37" i="37"/>
  <c r="B37" i="37"/>
  <c r="E36" i="37"/>
  <c r="D36" i="37"/>
  <c r="C36" i="37"/>
  <c r="F36" i="37" s="1"/>
  <c r="G36" i="37" s="1"/>
  <c r="H36" i="37" s="1"/>
  <c r="B36" i="37"/>
  <c r="E35" i="37"/>
  <c r="D35" i="37"/>
  <c r="C35" i="37"/>
  <c r="B35" i="37"/>
  <c r="F35" i="37" s="1"/>
  <c r="G35" i="37" s="1"/>
  <c r="H35" i="37" s="1"/>
  <c r="E34" i="37"/>
  <c r="E39" i="37" s="1"/>
  <c r="D34" i="37"/>
  <c r="D39" i="37" s="1"/>
  <c r="C34" i="37"/>
  <c r="C39" i="37" s="1"/>
  <c r="B34" i="37"/>
  <c r="F34" i="37" s="1"/>
  <c r="F32" i="37"/>
  <c r="E27" i="37"/>
  <c r="D27" i="37"/>
  <c r="C27" i="37"/>
  <c r="B27" i="37"/>
  <c r="H26" i="37"/>
  <c r="G26" i="37"/>
  <c r="F26" i="37"/>
  <c r="F25" i="37"/>
  <c r="G25" i="37" s="1"/>
  <c r="H25" i="37" s="1"/>
  <c r="F24" i="37"/>
  <c r="G24" i="37" s="1"/>
  <c r="H24" i="37" s="1"/>
  <c r="H23" i="37"/>
  <c r="G23" i="37"/>
  <c r="F23" i="37"/>
  <c r="F22" i="37"/>
  <c r="F27" i="37" s="1"/>
  <c r="G27" i="37" s="1"/>
  <c r="F20" i="37"/>
  <c r="E15" i="37"/>
  <c r="D15" i="37"/>
  <c r="C15" i="37"/>
  <c r="B15" i="37"/>
  <c r="G14" i="37"/>
  <c r="H14" i="37" s="1"/>
  <c r="F14" i="37"/>
  <c r="F13" i="37"/>
  <c r="G13" i="37" s="1"/>
  <c r="H13" i="37" s="1"/>
  <c r="G12" i="37"/>
  <c r="H12" i="37" s="1"/>
  <c r="F12" i="37"/>
  <c r="H11" i="37"/>
  <c r="G11" i="37"/>
  <c r="F11" i="37"/>
  <c r="F10" i="37"/>
  <c r="G10" i="37" s="1"/>
  <c r="H10" i="37" s="1"/>
  <c r="B2" i="37"/>
  <c r="F38" i="36"/>
  <c r="G38" i="36" s="1"/>
  <c r="H38" i="36" s="1"/>
  <c r="E38" i="36"/>
  <c r="D38" i="36"/>
  <c r="C38" i="36"/>
  <c r="B38" i="36"/>
  <c r="E37" i="36"/>
  <c r="F37" i="36" s="1"/>
  <c r="G37" i="36" s="1"/>
  <c r="H37" i="36" s="1"/>
  <c r="D37" i="36"/>
  <c r="C37" i="36"/>
  <c r="B37" i="36"/>
  <c r="E36" i="36"/>
  <c r="D36" i="36"/>
  <c r="F36" i="36" s="1"/>
  <c r="G36" i="36" s="1"/>
  <c r="H36" i="36" s="1"/>
  <c r="C36" i="36"/>
  <c r="B36" i="36"/>
  <c r="E35" i="36"/>
  <c r="D35" i="36"/>
  <c r="C35" i="36"/>
  <c r="F35" i="36" s="1"/>
  <c r="G35" i="36" s="1"/>
  <c r="H35" i="36" s="1"/>
  <c r="B35" i="36"/>
  <c r="E34" i="36"/>
  <c r="E39" i="36" s="1"/>
  <c r="D34" i="36"/>
  <c r="D39" i="36" s="1"/>
  <c r="C34" i="36"/>
  <c r="C39" i="36" s="1"/>
  <c r="B34" i="36"/>
  <c r="F34" i="36" s="1"/>
  <c r="E27" i="36"/>
  <c r="D27" i="36"/>
  <c r="C27" i="36"/>
  <c r="B27" i="36"/>
  <c r="G26" i="36"/>
  <c r="H26" i="36" s="1"/>
  <c r="F26" i="36"/>
  <c r="F25" i="36"/>
  <c r="G25" i="36" s="1"/>
  <c r="H25" i="36" s="1"/>
  <c r="G24" i="36"/>
  <c r="H24" i="36" s="1"/>
  <c r="F24" i="36"/>
  <c r="F23" i="36"/>
  <c r="G23" i="36" s="1"/>
  <c r="H23" i="36" s="1"/>
  <c r="G22" i="36"/>
  <c r="H22" i="36" s="1"/>
  <c r="F22" i="36"/>
  <c r="F27" i="36" s="1"/>
  <c r="G27" i="36" s="1"/>
  <c r="F20" i="36"/>
  <c r="F32" i="36" s="1"/>
  <c r="E15" i="36"/>
  <c r="D15" i="36"/>
  <c r="C15" i="36"/>
  <c r="B15" i="36"/>
  <c r="F14" i="36"/>
  <c r="G14" i="36" s="1"/>
  <c r="H14" i="36" s="1"/>
  <c r="F13" i="36"/>
  <c r="G13" i="36" s="1"/>
  <c r="H13" i="36" s="1"/>
  <c r="F12" i="36"/>
  <c r="G12" i="36" s="1"/>
  <c r="H12" i="36" s="1"/>
  <c r="G11" i="36"/>
  <c r="H11" i="36" s="1"/>
  <c r="F11" i="36"/>
  <c r="F10" i="36"/>
  <c r="F15" i="36" s="1"/>
  <c r="G15" i="36" s="1"/>
  <c r="B2" i="36"/>
  <c r="B39" i="35"/>
  <c r="E38" i="35"/>
  <c r="D38" i="35"/>
  <c r="C38" i="35"/>
  <c r="B38" i="35"/>
  <c r="F38" i="35" s="1"/>
  <c r="G38" i="35" s="1"/>
  <c r="H38" i="35" s="1"/>
  <c r="F37" i="35"/>
  <c r="G37" i="35" s="1"/>
  <c r="H37" i="35" s="1"/>
  <c r="E37" i="35"/>
  <c r="D37" i="35"/>
  <c r="C37" i="35"/>
  <c r="B37" i="35"/>
  <c r="E36" i="35"/>
  <c r="F36" i="35" s="1"/>
  <c r="G36" i="35" s="1"/>
  <c r="H36" i="35" s="1"/>
  <c r="D36" i="35"/>
  <c r="C36" i="35"/>
  <c r="B36" i="35"/>
  <c r="E35" i="35"/>
  <c r="D35" i="35"/>
  <c r="F35" i="35" s="1"/>
  <c r="G35" i="35" s="1"/>
  <c r="H35" i="35" s="1"/>
  <c r="C35" i="35"/>
  <c r="B35" i="35"/>
  <c r="E34" i="35"/>
  <c r="E39" i="35" s="1"/>
  <c r="D34" i="35"/>
  <c r="D39" i="35" s="1"/>
  <c r="C34" i="35"/>
  <c r="C39" i="35" s="1"/>
  <c r="B34" i="35"/>
  <c r="F34" i="35" s="1"/>
  <c r="E27" i="35"/>
  <c r="D27" i="35"/>
  <c r="C27" i="35"/>
  <c r="B27" i="35"/>
  <c r="F26" i="35"/>
  <c r="G26" i="35" s="1"/>
  <c r="H26" i="35" s="1"/>
  <c r="G25" i="35"/>
  <c r="H25" i="35" s="1"/>
  <c r="F25" i="35"/>
  <c r="H24" i="35"/>
  <c r="G24" i="35"/>
  <c r="F24" i="35"/>
  <c r="F23" i="35"/>
  <c r="G23" i="35" s="1"/>
  <c r="H23" i="35" s="1"/>
  <c r="F22" i="35"/>
  <c r="F27" i="35" s="1"/>
  <c r="G27" i="35" s="1"/>
  <c r="F20" i="35"/>
  <c r="F32" i="35" s="1"/>
  <c r="E15" i="35"/>
  <c r="D15" i="35"/>
  <c r="C15" i="35"/>
  <c r="B15" i="35"/>
  <c r="H14" i="35"/>
  <c r="G14" i="35"/>
  <c r="F14" i="35"/>
  <c r="F13" i="35"/>
  <c r="G13" i="35" s="1"/>
  <c r="H13" i="35" s="1"/>
  <c r="G12" i="35"/>
  <c r="H12" i="35" s="1"/>
  <c r="F12" i="35"/>
  <c r="F11" i="35"/>
  <c r="G11" i="35" s="1"/>
  <c r="H11" i="35" s="1"/>
  <c r="G10" i="35"/>
  <c r="H10" i="35" s="1"/>
  <c r="F10" i="35"/>
  <c r="F15" i="35" s="1"/>
  <c r="G15" i="35" s="1"/>
  <c r="B2" i="35"/>
  <c r="E38" i="34"/>
  <c r="D38" i="34"/>
  <c r="C38" i="34"/>
  <c r="B38" i="34"/>
  <c r="F38" i="34" s="1"/>
  <c r="G38" i="34" s="1"/>
  <c r="H38" i="34" s="1"/>
  <c r="G37" i="34"/>
  <c r="H37" i="34" s="1"/>
  <c r="F37" i="34"/>
  <c r="E37" i="34"/>
  <c r="D37" i="34"/>
  <c r="C37" i="34"/>
  <c r="B37" i="34"/>
  <c r="F36" i="34"/>
  <c r="G36" i="34" s="1"/>
  <c r="H36" i="34" s="1"/>
  <c r="E36" i="34"/>
  <c r="D36" i="34"/>
  <c r="C36" i="34"/>
  <c r="B36" i="34"/>
  <c r="E35" i="34"/>
  <c r="D35" i="34"/>
  <c r="C35" i="34"/>
  <c r="B35" i="34"/>
  <c r="F35" i="34" s="1"/>
  <c r="G35" i="34" s="1"/>
  <c r="H35" i="34" s="1"/>
  <c r="E34" i="34"/>
  <c r="E39" i="34" s="1"/>
  <c r="D34" i="34"/>
  <c r="D39" i="34" s="1"/>
  <c r="C34" i="34"/>
  <c r="C39" i="34" s="1"/>
  <c r="B34" i="34"/>
  <c r="B39" i="34" s="1"/>
  <c r="E27" i="34"/>
  <c r="D27" i="34"/>
  <c r="C27" i="34"/>
  <c r="B27" i="34"/>
  <c r="G26" i="34"/>
  <c r="H26" i="34" s="1"/>
  <c r="F26" i="34"/>
  <c r="F25" i="34"/>
  <c r="G25" i="34" s="1"/>
  <c r="H25" i="34" s="1"/>
  <c r="F24" i="34"/>
  <c r="G24" i="34" s="1"/>
  <c r="H24" i="34" s="1"/>
  <c r="F23" i="34"/>
  <c r="G23" i="34" s="1"/>
  <c r="H23" i="34" s="1"/>
  <c r="G22" i="34"/>
  <c r="H22" i="34" s="1"/>
  <c r="F22" i="34"/>
  <c r="F27" i="34" s="1"/>
  <c r="G27" i="34" s="1"/>
  <c r="F20" i="34"/>
  <c r="F32" i="34" s="1"/>
  <c r="E15" i="34"/>
  <c r="D15" i="34"/>
  <c r="C15" i="34"/>
  <c r="B15" i="34"/>
  <c r="H14" i="34"/>
  <c r="G14" i="34"/>
  <c r="F14" i="34"/>
  <c r="G13" i="34"/>
  <c r="H13" i="34" s="1"/>
  <c r="F13" i="34"/>
  <c r="H12" i="34"/>
  <c r="G12" i="34"/>
  <c r="F12" i="34"/>
  <c r="H11" i="34"/>
  <c r="G11" i="34"/>
  <c r="F11" i="34"/>
  <c r="F10" i="34"/>
  <c r="F15" i="34" s="1"/>
  <c r="G15" i="34" s="1"/>
  <c r="B2" i="34"/>
  <c r="B39" i="33"/>
  <c r="E38" i="33"/>
  <c r="D38" i="33"/>
  <c r="C38" i="33"/>
  <c r="B38" i="33"/>
  <c r="F38" i="33" s="1"/>
  <c r="G38" i="33" s="1"/>
  <c r="H38" i="33" s="1"/>
  <c r="E37" i="33"/>
  <c r="D37" i="33"/>
  <c r="C37" i="33"/>
  <c r="B37" i="33"/>
  <c r="F37" i="33" s="1"/>
  <c r="G37" i="33" s="1"/>
  <c r="H37" i="33" s="1"/>
  <c r="G36" i="33"/>
  <c r="H36" i="33" s="1"/>
  <c r="F36" i="33"/>
  <c r="E36" i="33"/>
  <c r="D36" i="33"/>
  <c r="C36" i="33"/>
  <c r="B36" i="33"/>
  <c r="F35" i="33"/>
  <c r="G35" i="33" s="1"/>
  <c r="H35" i="33" s="1"/>
  <c r="E35" i="33"/>
  <c r="D35" i="33"/>
  <c r="C35" i="33"/>
  <c r="B35" i="33"/>
  <c r="E34" i="33"/>
  <c r="E39" i="33" s="1"/>
  <c r="D34" i="33"/>
  <c r="D39" i="33" s="1"/>
  <c r="C34" i="33"/>
  <c r="C39" i="33" s="1"/>
  <c r="B34" i="33"/>
  <c r="F34" i="33" s="1"/>
  <c r="E27" i="33"/>
  <c r="D27" i="33"/>
  <c r="C27" i="33"/>
  <c r="B27" i="33"/>
  <c r="F26" i="33"/>
  <c r="G26" i="33" s="1"/>
  <c r="H26" i="33" s="1"/>
  <c r="G25" i="33"/>
  <c r="H25" i="33" s="1"/>
  <c r="F25" i="33"/>
  <c r="G24" i="33"/>
  <c r="H24" i="33" s="1"/>
  <c r="F24" i="33"/>
  <c r="G23" i="33"/>
  <c r="H23" i="33" s="1"/>
  <c r="F23" i="33"/>
  <c r="H22" i="33"/>
  <c r="H27" i="33" s="1"/>
  <c r="G22" i="33"/>
  <c r="F22" i="33"/>
  <c r="F27" i="33" s="1"/>
  <c r="G27" i="33" s="1"/>
  <c r="F20" i="33"/>
  <c r="F32" i="33" s="1"/>
  <c r="E15" i="33"/>
  <c r="D15" i="33"/>
  <c r="C15" i="33"/>
  <c r="B15" i="33"/>
  <c r="H14" i="33"/>
  <c r="G14" i="33"/>
  <c r="F14" i="33"/>
  <c r="F13" i="33"/>
  <c r="G13" i="33" s="1"/>
  <c r="H13" i="33" s="1"/>
  <c r="F12" i="33"/>
  <c r="G12" i="33" s="1"/>
  <c r="H12" i="33" s="1"/>
  <c r="F11" i="33"/>
  <c r="G11" i="33" s="1"/>
  <c r="H11" i="33" s="1"/>
  <c r="G10" i="33"/>
  <c r="H10" i="33" s="1"/>
  <c r="F10" i="33"/>
  <c r="F15" i="33" s="1"/>
  <c r="G15" i="33" s="1"/>
  <c r="B2" i="33"/>
  <c r="C39" i="32"/>
  <c r="E38" i="32"/>
  <c r="D38" i="32"/>
  <c r="C38" i="32"/>
  <c r="B38" i="32"/>
  <c r="F38" i="32" s="1"/>
  <c r="G38" i="32" s="1"/>
  <c r="H38" i="32" s="1"/>
  <c r="E37" i="32"/>
  <c r="D37" i="32"/>
  <c r="C37" i="32"/>
  <c r="F37" i="32" s="1"/>
  <c r="G37" i="32" s="1"/>
  <c r="H37" i="32" s="1"/>
  <c r="B37" i="32"/>
  <c r="E36" i="32"/>
  <c r="D36" i="32"/>
  <c r="C36" i="32"/>
  <c r="B36" i="32"/>
  <c r="F36" i="32" s="1"/>
  <c r="G36" i="32" s="1"/>
  <c r="H36" i="32" s="1"/>
  <c r="E35" i="32"/>
  <c r="D35" i="32"/>
  <c r="F35" i="32" s="1"/>
  <c r="G35" i="32" s="1"/>
  <c r="H35" i="32" s="1"/>
  <c r="C35" i="32"/>
  <c r="B35" i="32"/>
  <c r="F34" i="32"/>
  <c r="E34" i="32"/>
  <c r="E39" i="32" s="1"/>
  <c r="D34" i="32"/>
  <c r="D39" i="32" s="1"/>
  <c r="C34" i="32"/>
  <c r="B34" i="32"/>
  <c r="B39" i="32" s="1"/>
  <c r="E27" i="32"/>
  <c r="D27" i="32"/>
  <c r="C27" i="32"/>
  <c r="B27" i="32"/>
  <c r="G26" i="32"/>
  <c r="H26" i="32" s="1"/>
  <c r="F26" i="32"/>
  <c r="H25" i="32"/>
  <c r="G25" i="32"/>
  <c r="F25" i="32"/>
  <c r="F24" i="32"/>
  <c r="G24" i="32" s="1"/>
  <c r="H24" i="32" s="1"/>
  <c r="F23" i="32"/>
  <c r="G23" i="32" s="1"/>
  <c r="H23" i="32" s="1"/>
  <c r="F22" i="32"/>
  <c r="G22" i="32" s="1"/>
  <c r="H22" i="32" s="1"/>
  <c r="F20" i="32"/>
  <c r="F32" i="32" s="1"/>
  <c r="E15" i="32"/>
  <c r="D15" i="32"/>
  <c r="C15" i="32"/>
  <c r="B15" i="32"/>
  <c r="F14" i="32"/>
  <c r="G14" i="32" s="1"/>
  <c r="H14" i="32" s="1"/>
  <c r="G13" i="32"/>
  <c r="H13" i="32" s="1"/>
  <c r="F13" i="32"/>
  <c r="F12" i="32"/>
  <c r="G12" i="32" s="1"/>
  <c r="H12" i="32" s="1"/>
  <c r="G11" i="32"/>
  <c r="H11" i="32" s="1"/>
  <c r="F11" i="32"/>
  <c r="H10" i="32"/>
  <c r="G10" i="32"/>
  <c r="F10" i="32"/>
  <c r="B2" i="32"/>
  <c r="D39" i="31"/>
  <c r="E38" i="31"/>
  <c r="D38" i="31"/>
  <c r="C38" i="31"/>
  <c r="B38" i="31"/>
  <c r="F38" i="31" s="1"/>
  <c r="G38" i="31" s="1"/>
  <c r="H38" i="31" s="1"/>
  <c r="E37" i="31"/>
  <c r="D37" i="31"/>
  <c r="C37" i="31"/>
  <c r="B37" i="31"/>
  <c r="F37" i="31" s="1"/>
  <c r="G37" i="31" s="1"/>
  <c r="H37" i="31" s="1"/>
  <c r="E36" i="31"/>
  <c r="D36" i="31"/>
  <c r="C36" i="31"/>
  <c r="F36" i="31" s="1"/>
  <c r="G36" i="31" s="1"/>
  <c r="H36" i="31" s="1"/>
  <c r="B36" i="31"/>
  <c r="E35" i="31"/>
  <c r="D35" i="31"/>
  <c r="C35" i="31"/>
  <c r="B35" i="31"/>
  <c r="F35" i="31" s="1"/>
  <c r="G35" i="31" s="1"/>
  <c r="H35" i="31" s="1"/>
  <c r="E34" i="31"/>
  <c r="E39" i="31" s="1"/>
  <c r="D34" i="31"/>
  <c r="C34" i="31"/>
  <c r="C39" i="31" s="1"/>
  <c r="B34" i="31"/>
  <c r="F34" i="31" s="1"/>
  <c r="E27" i="31"/>
  <c r="D27" i="31"/>
  <c r="C27" i="31"/>
  <c r="B27" i="31"/>
  <c r="F26" i="31"/>
  <c r="G26" i="31" s="1"/>
  <c r="H26" i="31" s="1"/>
  <c r="F25" i="31"/>
  <c r="G25" i="31" s="1"/>
  <c r="H25" i="31" s="1"/>
  <c r="F24" i="31"/>
  <c r="G24" i="31" s="1"/>
  <c r="H24" i="31" s="1"/>
  <c r="G23" i="31"/>
  <c r="H23" i="31" s="1"/>
  <c r="F23" i="31"/>
  <c r="G22" i="31"/>
  <c r="H22" i="31" s="1"/>
  <c r="F22" i="31"/>
  <c r="F27" i="31" s="1"/>
  <c r="G27" i="31" s="1"/>
  <c r="F20" i="31"/>
  <c r="F32" i="31" s="1"/>
  <c r="E15" i="31"/>
  <c r="D15" i="31"/>
  <c r="C15" i="31"/>
  <c r="B15" i="31"/>
  <c r="G14" i="31"/>
  <c r="H14" i="31" s="1"/>
  <c r="F14" i="31"/>
  <c r="H13" i="31"/>
  <c r="G13" i="31"/>
  <c r="F13" i="31"/>
  <c r="F12" i="31"/>
  <c r="G12" i="31" s="1"/>
  <c r="H12" i="31" s="1"/>
  <c r="F11" i="31"/>
  <c r="G11" i="31" s="1"/>
  <c r="H11" i="31" s="1"/>
  <c r="F10" i="31"/>
  <c r="G10" i="31" s="1"/>
  <c r="H10" i="31" s="1"/>
  <c r="B2" i="31"/>
  <c r="E38" i="30"/>
  <c r="D38" i="30"/>
  <c r="C38" i="30"/>
  <c r="B38" i="30"/>
  <c r="F38" i="30" s="1"/>
  <c r="G38" i="30" s="1"/>
  <c r="H38" i="30" s="1"/>
  <c r="E37" i="30"/>
  <c r="D37" i="30"/>
  <c r="C37" i="30"/>
  <c r="C39" i="30" s="1"/>
  <c r="B37" i="30"/>
  <c r="F37" i="30" s="1"/>
  <c r="G37" i="30" s="1"/>
  <c r="H37" i="30" s="1"/>
  <c r="E36" i="30"/>
  <c r="D36" i="30"/>
  <c r="C36" i="30"/>
  <c r="B36" i="30"/>
  <c r="F36" i="30" s="1"/>
  <c r="G36" i="30" s="1"/>
  <c r="H36" i="30" s="1"/>
  <c r="F35" i="30"/>
  <c r="G35" i="30" s="1"/>
  <c r="H35" i="30" s="1"/>
  <c r="E35" i="30"/>
  <c r="D35" i="30"/>
  <c r="C35" i="30"/>
  <c r="B35" i="30"/>
  <c r="E34" i="30"/>
  <c r="E39" i="30" s="1"/>
  <c r="D34" i="30"/>
  <c r="D39" i="30" s="1"/>
  <c r="C34" i="30"/>
  <c r="B34" i="30"/>
  <c r="B39" i="30" s="1"/>
  <c r="E27" i="30"/>
  <c r="D27" i="30"/>
  <c r="C27" i="30"/>
  <c r="B27" i="30"/>
  <c r="G26" i="30"/>
  <c r="H26" i="30" s="1"/>
  <c r="F26" i="30"/>
  <c r="G25" i="30"/>
  <c r="H25" i="30" s="1"/>
  <c r="F25" i="30"/>
  <c r="G24" i="30"/>
  <c r="H24" i="30" s="1"/>
  <c r="F24" i="30"/>
  <c r="F23" i="30"/>
  <c r="G23" i="30" s="1"/>
  <c r="H23" i="30" s="1"/>
  <c r="F22" i="30"/>
  <c r="G22" i="30" s="1"/>
  <c r="H22" i="30" s="1"/>
  <c r="F20" i="30"/>
  <c r="F32" i="30" s="1"/>
  <c r="E15" i="30"/>
  <c r="D15" i="30"/>
  <c r="C15" i="30"/>
  <c r="B15" i="30"/>
  <c r="F14" i="30"/>
  <c r="G14" i="30" s="1"/>
  <c r="H14" i="30" s="1"/>
  <c r="F13" i="30"/>
  <c r="G13" i="30" s="1"/>
  <c r="H13" i="30" s="1"/>
  <c r="F12" i="30"/>
  <c r="G12" i="30" s="1"/>
  <c r="H12" i="30" s="1"/>
  <c r="G11" i="30"/>
  <c r="H11" i="30" s="1"/>
  <c r="F11" i="30"/>
  <c r="G10" i="30"/>
  <c r="H10" i="30" s="1"/>
  <c r="F10" i="30"/>
  <c r="F15" i="30" s="1"/>
  <c r="G15" i="30" s="1"/>
  <c r="B2" i="30"/>
  <c r="C39" i="29"/>
  <c r="E38" i="29"/>
  <c r="D38" i="29"/>
  <c r="C38" i="29"/>
  <c r="B38" i="29"/>
  <c r="F38" i="29" s="1"/>
  <c r="G38" i="29" s="1"/>
  <c r="H38" i="29" s="1"/>
  <c r="E37" i="29"/>
  <c r="D37" i="29"/>
  <c r="C37" i="29"/>
  <c r="B37" i="29"/>
  <c r="F37" i="29" s="1"/>
  <c r="G37" i="29" s="1"/>
  <c r="H37" i="29" s="1"/>
  <c r="E36" i="29"/>
  <c r="D36" i="29"/>
  <c r="C36" i="29"/>
  <c r="B36" i="29"/>
  <c r="F36" i="29" s="1"/>
  <c r="G36" i="29" s="1"/>
  <c r="H36" i="29" s="1"/>
  <c r="E35" i="29"/>
  <c r="D35" i="29"/>
  <c r="D39" i="29" s="1"/>
  <c r="C35" i="29"/>
  <c r="B35" i="29"/>
  <c r="F35" i="29" s="1"/>
  <c r="G35" i="29" s="1"/>
  <c r="H35" i="29" s="1"/>
  <c r="F34" i="29"/>
  <c r="F39" i="29" s="1"/>
  <c r="G39" i="29" s="1"/>
  <c r="E34" i="29"/>
  <c r="E39" i="29" s="1"/>
  <c r="D34" i="29"/>
  <c r="C34" i="29"/>
  <c r="B34" i="29"/>
  <c r="B39" i="29" s="1"/>
  <c r="F32" i="29"/>
  <c r="E27" i="29"/>
  <c r="D27" i="29"/>
  <c r="C27" i="29"/>
  <c r="B27" i="29"/>
  <c r="F26" i="29"/>
  <c r="G26" i="29" s="1"/>
  <c r="H26" i="29" s="1"/>
  <c r="F25" i="29"/>
  <c r="G25" i="29" s="1"/>
  <c r="H25" i="29" s="1"/>
  <c r="F24" i="29"/>
  <c r="G24" i="29" s="1"/>
  <c r="H24" i="29" s="1"/>
  <c r="F23" i="29"/>
  <c r="F27" i="29" s="1"/>
  <c r="G27" i="29" s="1"/>
  <c r="F22" i="29"/>
  <c r="G22" i="29" s="1"/>
  <c r="H22" i="29" s="1"/>
  <c r="F20" i="29"/>
  <c r="E15" i="29"/>
  <c r="D15" i="29"/>
  <c r="C15" i="29"/>
  <c r="B15" i="29"/>
  <c r="G14" i="29"/>
  <c r="H14" i="29" s="1"/>
  <c r="F14" i="29"/>
  <c r="G13" i="29"/>
  <c r="H13" i="29" s="1"/>
  <c r="F13" i="29"/>
  <c r="G12" i="29"/>
  <c r="H12" i="29" s="1"/>
  <c r="F12" i="29"/>
  <c r="F11" i="29"/>
  <c r="G11" i="29" s="1"/>
  <c r="H11" i="29" s="1"/>
  <c r="F10" i="29"/>
  <c r="G10" i="29" s="1"/>
  <c r="H10" i="29" s="1"/>
  <c r="B2" i="29"/>
  <c r="D39" i="28"/>
  <c r="E38" i="28"/>
  <c r="D38" i="28"/>
  <c r="C38" i="28"/>
  <c r="F38" i="28" s="1"/>
  <c r="G38" i="28" s="1"/>
  <c r="H38" i="28" s="1"/>
  <c r="B38" i="28"/>
  <c r="E37" i="28"/>
  <c r="D37" i="28"/>
  <c r="C37" i="28"/>
  <c r="B37" i="28"/>
  <c r="F37" i="28" s="1"/>
  <c r="G37" i="28" s="1"/>
  <c r="H37" i="28" s="1"/>
  <c r="E36" i="28"/>
  <c r="D36" i="28"/>
  <c r="C36" i="28"/>
  <c r="B36" i="28"/>
  <c r="F36" i="28" s="1"/>
  <c r="G36" i="28" s="1"/>
  <c r="H36" i="28" s="1"/>
  <c r="E35" i="28"/>
  <c r="D35" i="28"/>
  <c r="C35" i="28"/>
  <c r="B35" i="28"/>
  <c r="F35" i="28" s="1"/>
  <c r="G35" i="28" s="1"/>
  <c r="H35" i="28" s="1"/>
  <c r="E34" i="28"/>
  <c r="E39" i="28" s="1"/>
  <c r="D34" i="28"/>
  <c r="C34" i="28"/>
  <c r="C39" i="28" s="1"/>
  <c r="B34" i="28"/>
  <c r="F34" i="28" s="1"/>
  <c r="E27" i="28"/>
  <c r="D27" i="28"/>
  <c r="C27" i="28"/>
  <c r="B27" i="28"/>
  <c r="F26" i="28"/>
  <c r="G26" i="28" s="1"/>
  <c r="H26" i="28" s="1"/>
  <c r="F25" i="28"/>
  <c r="G25" i="28" s="1"/>
  <c r="H25" i="28" s="1"/>
  <c r="G24" i="28"/>
  <c r="H24" i="28" s="1"/>
  <c r="F24" i="28"/>
  <c r="G23" i="28"/>
  <c r="H23" i="28" s="1"/>
  <c r="F23" i="28"/>
  <c r="G22" i="28"/>
  <c r="H22" i="28" s="1"/>
  <c r="F22" i="28"/>
  <c r="F27" i="28" s="1"/>
  <c r="G27" i="28" s="1"/>
  <c r="F20" i="28"/>
  <c r="F32" i="28" s="1"/>
  <c r="E15" i="28"/>
  <c r="D15" i="28"/>
  <c r="C15" i="28"/>
  <c r="B15" i="28"/>
  <c r="F14" i="28"/>
  <c r="G14" i="28" s="1"/>
  <c r="H14" i="28" s="1"/>
  <c r="H13" i="28"/>
  <c r="G13" i="28"/>
  <c r="F13" i="28"/>
  <c r="F12" i="28"/>
  <c r="G12" i="28" s="1"/>
  <c r="H12" i="28" s="1"/>
  <c r="F11" i="28"/>
  <c r="F15" i="28" s="1"/>
  <c r="G15" i="28" s="1"/>
  <c r="F10" i="28"/>
  <c r="G10" i="28" s="1"/>
  <c r="H10" i="28" s="1"/>
  <c r="B2" i="28"/>
  <c r="E38" i="26"/>
  <c r="D38" i="26"/>
  <c r="C38" i="26"/>
  <c r="B38" i="26"/>
  <c r="F38" i="26" s="1"/>
  <c r="G38" i="26" s="1"/>
  <c r="H38" i="26" s="1"/>
  <c r="E37" i="26"/>
  <c r="D37" i="26"/>
  <c r="C37" i="26"/>
  <c r="B37" i="26"/>
  <c r="F37" i="26" s="1"/>
  <c r="G37" i="26" s="1"/>
  <c r="H37" i="26" s="1"/>
  <c r="F36" i="26"/>
  <c r="G36" i="26" s="1"/>
  <c r="H36" i="26" s="1"/>
  <c r="E36" i="26"/>
  <c r="D36" i="26"/>
  <c r="C36" i="26"/>
  <c r="B36" i="26"/>
  <c r="E35" i="26"/>
  <c r="D35" i="26"/>
  <c r="C35" i="26"/>
  <c r="B35" i="26"/>
  <c r="F35" i="26" s="1"/>
  <c r="G35" i="26" s="1"/>
  <c r="H35" i="26" s="1"/>
  <c r="E34" i="26"/>
  <c r="E39" i="26" s="1"/>
  <c r="D34" i="26"/>
  <c r="D39" i="26" s="1"/>
  <c r="C34" i="26"/>
  <c r="C39" i="26" s="1"/>
  <c r="B34" i="26"/>
  <c r="F34" i="26" s="1"/>
  <c r="E27" i="26"/>
  <c r="D27" i="26"/>
  <c r="C27" i="26"/>
  <c r="B27" i="26"/>
  <c r="F26" i="26"/>
  <c r="G26" i="26" s="1"/>
  <c r="H26" i="26" s="1"/>
  <c r="F25" i="26"/>
  <c r="G25" i="26" s="1"/>
  <c r="H25" i="26" s="1"/>
  <c r="F24" i="26"/>
  <c r="G24" i="26" s="1"/>
  <c r="H24" i="26" s="1"/>
  <c r="G23" i="26"/>
  <c r="H23" i="26" s="1"/>
  <c r="F23" i="26"/>
  <c r="G22" i="26"/>
  <c r="H22" i="26" s="1"/>
  <c r="H27" i="26" s="1"/>
  <c r="F22" i="26"/>
  <c r="F27" i="26" s="1"/>
  <c r="G27" i="26" s="1"/>
  <c r="F20" i="26"/>
  <c r="F32" i="26" s="1"/>
  <c r="E15" i="26"/>
  <c r="D15" i="26"/>
  <c r="C15" i="26"/>
  <c r="B15" i="26"/>
  <c r="H14" i="26"/>
  <c r="G14" i="26"/>
  <c r="F14" i="26"/>
  <c r="F13" i="26"/>
  <c r="G13" i="26" s="1"/>
  <c r="H13" i="26" s="1"/>
  <c r="F12" i="26"/>
  <c r="G12" i="26" s="1"/>
  <c r="H12" i="26" s="1"/>
  <c r="F11" i="26"/>
  <c r="G11" i="26" s="1"/>
  <c r="H11" i="26" s="1"/>
  <c r="F10" i="26"/>
  <c r="F15" i="26" s="1"/>
  <c r="G15" i="26" s="1"/>
  <c r="B2" i="26"/>
  <c r="B39" i="25"/>
  <c r="E38" i="25"/>
  <c r="D38" i="25"/>
  <c r="F38" i="25" s="1"/>
  <c r="G38" i="25" s="1"/>
  <c r="H38" i="25" s="1"/>
  <c r="C38" i="25"/>
  <c r="B38" i="25"/>
  <c r="E37" i="25"/>
  <c r="D37" i="25"/>
  <c r="C37" i="25"/>
  <c r="F37" i="25" s="1"/>
  <c r="G37" i="25" s="1"/>
  <c r="H37" i="25" s="1"/>
  <c r="B37" i="25"/>
  <c r="E36" i="25"/>
  <c r="D36" i="25"/>
  <c r="C36" i="25"/>
  <c r="B36" i="25"/>
  <c r="F36" i="25" s="1"/>
  <c r="G36" i="25" s="1"/>
  <c r="H36" i="25" s="1"/>
  <c r="F35" i="25"/>
  <c r="G35" i="25" s="1"/>
  <c r="H35" i="25" s="1"/>
  <c r="E35" i="25"/>
  <c r="D35" i="25"/>
  <c r="C35" i="25"/>
  <c r="B35" i="25"/>
  <c r="E34" i="25"/>
  <c r="E39" i="25" s="1"/>
  <c r="D34" i="25"/>
  <c r="D39" i="25" s="1"/>
  <c r="C34" i="25"/>
  <c r="C39" i="25" s="1"/>
  <c r="B34" i="25"/>
  <c r="F34" i="25" s="1"/>
  <c r="E27" i="25"/>
  <c r="D27" i="25"/>
  <c r="C27" i="25"/>
  <c r="B27" i="25"/>
  <c r="G26" i="25"/>
  <c r="H26" i="25" s="1"/>
  <c r="F26" i="25"/>
  <c r="G25" i="25"/>
  <c r="H25" i="25" s="1"/>
  <c r="F25" i="25"/>
  <c r="F24" i="25"/>
  <c r="G24" i="25" s="1"/>
  <c r="H24" i="25" s="1"/>
  <c r="H23" i="25"/>
  <c r="G23" i="25"/>
  <c r="F23" i="25"/>
  <c r="F22" i="25"/>
  <c r="G22" i="25" s="1"/>
  <c r="H22" i="25" s="1"/>
  <c r="H27" i="25" s="1"/>
  <c r="F20" i="25"/>
  <c r="F32" i="25" s="1"/>
  <c r="E15" i="25"/>
  <c r="D15" i="25"/>
  <c r="C15" i="25"/>
  <c r="B15" i="25"/>
  <c r="F14" i="25"/>
  <c r="G14" i="25" s="1"/>
  <c r="H14" i="25" s="1"/>
  <c r="F13" i="25"/>
  <c r="G13" i="25" s="1"/>
  <c r="H13" i="25" s="1"/>
  <c r="G12" i="25"/>
  <c r="H12" i="25" s="1"/>
  <c r="F12" i="25"/>
  <c r="G11" i="25"/>
  <c r="H11" i="25" s="1"/>
  <c r="F11" i="25"/>
  <c r="G10" i="25"/>
  <c r="H10" i="25" s="1"/>
  <c r="F10" i="25"/>
  <c r="F15" i="25" s="1"/>
  <c r="G15" i="25" s="1"/>
  <c r="B2" i="25"/>
  <c r="E38" i="24"/>
  <c r="D38" i="24"/>
  <c r="C38" i="24"/>
  <c r="B38" i="24"/>
  <c r="F38" i="24" s="1"/>
  <c r="G38" i="24" s="1"/>
  <c r="H38" i="24" s="1"/>
  <c r="E37" i="24"/>
  <c r="D37" i="24"/>
  <c r="F37" i="24" s="1"/>
  <c r="G37" i="24" s="1"/>
  <c r="H37" i="24" s="1"/>
  <c r="C37" i="24"/>
  <c r="B37" i="24"/>
  <c r="E36" i="24"/>
  <c r="D36" i="24"/>
  <c r="C36" i="24"/>
  <c r="F36" i="24" s="1"/>
  <c r="G36" i="24" s="1"/>
  <c r="H36" i="24" s="1"/>
  <c r="B36" i="24"/>
  <c r="E35" i="24"/>
  <c r="D35" i="24"/>
  <c r="C35" i="24"/>
  <c r="B35" i="24"/>
  <c r="F35" i="24" s="1"/>
  <c r="G35" i="24" s="1"/>
  <c r="H35" i="24" s="1"/>
  <c r="E34" i="24"/>
  <c r="E39" i="24" s="1"/>
  <c r="D34" i="24"/>
  <c r="D39" i="24" s="1"/>
  <c r="C34" i="24"/>
  <c r="C39" i="24" s="1"/>
  <c r="B34" i="24"/>
  <c r="B39" i="24" s="1"/>
  <c r="E27" i="24"/>
  <c r="D27" i="24"/>
  <c r="C27" i="24"/>
  <c r="B27" i="24"/>
  <c r="H26" i="24"/>
  <c r="G26" i="24"/>
  <c r="F26" i="24"/>
  <c r="F25" i="24"/>
  <c r="G25" i="24" s="1"/>
  <c r="H25" i="24" s="1"/>
  <c r="F24" i="24"/>
  <c r="G24" i="24" s="1"/>
  <c r="H24" i="24" s="1"/>
  <c r="F23" i="24"/>
  <c r="G23" i="24" s="1"/>
  <c r="H23" i="24" s="1"/>
  <c r="G22" i="24"/>
  <c r="H22" i="24" s="1"/>
  <c r="F22" i="24"/>
  <c r="F20" i="24"/>
  <c r="F32" i="24" s="1"/>
  <c r="E15" i="24"/>
  <c r="D15" i="24"/>
  <c r="C15" i="24"/>
  <c r="B15" i="24"/>
  <c r="G14" i="24"/>
  <c r="H14" i="24" s="1"/>
  <c r="F14" i="24"/>
  <c r="G13" i="24"/>
  <c r="H13" i="24" s="1"/>
  <c r="F13" i="24"/>
  <c r="F12" i="24"/>
  <c r="G12" i="24" s="1"/>
  <c r="H12" i="24" s="1"/>
  <c r="F11" i="24"/>
  <c r="G11" i="24" s="1"/>
  <c r="H11" i="24" s="1"/>
  <c r="F10" i="24"/>
  <c r="G10" i="24" s="1"/>
  <c r="H10" i="24" s="1"/>
  <c r="B2" i="24"/>
  <c r="F38" i="23"/>
  <c r="G38" i="23" s="1"/>
  <c r="H38" i="23" s="1"/>
  <c r="E38" i="23"/>
  <c r="D38" i="23"/>
  <c r="C38" i="23"/>
  <c r="B38" i="23"/>
  <c r="E37" i="23"/>
  <c r="D37" i="23"/>
  <c r="C37" i="23"/>
  <c r="B37" i="23"/>
  <c r="F37" i="23" s="1"/>
  <c r="G37" i="23" s="1"/>
  <c r="H37" i="23" s="1"/>
  <c r="E36" i="23"/>
  <c r="D36" i="23"/>
  <c r="F36" i="23" s="1"/>
  <c r="G36" i="23" s="1"/>
  <c r="H36" i="23" s="1"/>
  <c r="C36" i="23"/>
  <c r="B36" i="23"/>
  <c r="E35" i="23"/>
  <c r="D35" i="23"/>
  <c r="C35" i="23"/>
  <c r="F35" i="23" s="1"/>
  <c r="G35" i="23" s="1"/>
  <c r="H35" i="23" s="1"/>
  <c r="B35" i="23"/>
  <c r="E34" i="23"/>
  <c r="E39" i="23" s="1"/>
  <c r="D34" i="23"/>
  <c r="D39" i="23" s="1"/>
  <c r="C34" i="23"/>
  <c r="C39" i="23" s="1"/>
  <c r="B34" i="23"/>
  <c r="F34" i="23" s="1"/>
  <c r="E27" i="23"/>
  <c r="D27" i="23"/>
  <c r="C27" i="23"/>
  <c r="B27" i="23"/>
  <c r="F26" i="23"/>
  <c r="G26" i="23" s="1"/>
  <c r="H26" i="23" s="1"/>
  <c r="G25" i="23"/>
  <c r="H25" i="23" s="1"/>
  <c r="F25" i="23"/>
  <c r="G24" i="23"/>
  <c r="H24" i="23" s="1"/>
  <c r="F24" i="23"/>
  <c r="G23" i="23"/>
  <c r="H23" i="23" s="1"/>
  <c r="F23" i="23"/>
  <c r="F22" i="23"/>
  <c r="F27" i="23" s="1"/>
  <c r="G27" i="23" s="1"/>
  <c r="F20" i="23"/>
  <c r="F32" i="23" s="1"/>
  <c r="E15" i="23"/>
  <c r="D15" i="23"/>
  <c r="C15" i="23"/>
  <c r="B15" i="23"/>
  <c r="H14" i="23"/>
  <c r="G14" i="23"/>
  <c r="F14" i="23"/>
  <c r="F13" i="23"/>
  <c r="G13" i="23" s="1"/>
  <c r="H13" i="23" s="1"/>
  <c r="F12" i="23"/>
  <c r="G12" i="23" s="1"/>
  <c r="H12" i="23" s="1"/>
  <c r="F11" i="23"/>
  <c r="G11" i="23" s="1"/>
  <c r="H11" i="23" s="1"/>
  <c r="G10" i="23"/>
  <c r="H10" i="23" s="1"/>
  <c r="H15" i="23" s="1"/>
  <c r="F10" i="23"/>
  <c r="F15" i="23" s="1"/>
  <c r="G15" i="23" s="1"/>
  <c r="B2" i="23"/>
  <c r="E38" i="22"/>
  <c r="D38" i="22"/>
  <c r="C38" i="22"/>
  <c r="B38" i="22"/>
  <c r="F38" i="22" s="1"/>
  <c r="G38" i="22" s="1"/>
  <c r="H38" i="22" s="1"/>
  <c r="F37" i="22"/>
  <c r="G37" i="22" s="1"/>
  <c r="H37" i="22" s="1"/>
  <c r="E37" i="22"/>
  <c r="D37" i="22"/>
  <c r="C37" i="22"/>
  <c r="B37" i="22"/>
  <c r="E36" i="22"/>
  <c r="D36" i="22"/>
  <c r="C36" i="22"/>
  <c r="B36" i="22"/>
  <c r="F36" i="22" s="1"/>
  <c r="G36" i="22" s="1"/>
  <c r="H36" i="22" s="1"/>
  <c r="E35" i="22"/>
  <c r="D35" i="22"/>
  <c r="C35" i="22"/>
  <c r="B35" i="22"/>
  <c r="F35" i="22" s="1"/>
  <c r="G35" i="22" s="1"/>
  <c r="H35" i="22" s="1"/>
  <c r="E34" i="22"/>
  <c r="E39" i="22" s="1"/>
  <c r="D34" i="22"/>
  <c r="D39" i="22" s="1"/>
  <c r="C34" i="22"/>
  <c r="C39" i="22" s="1"/>
  <c r="B34" i="22"/>
  <c r="B39" i="22" s="1"/>
  <c r="E27" i="22"/>
  <c r="D27" i="22"/>
  <c r="C27" i="22"/>
  <c r="B27" i="22"/>
  <c r="G26" i="22"/>
  <c r="H26" i="22" s="1"/>
  <c r="F26" i="22"/>
  <c r="F25" i="22"/>
  <c r="G25" i="22" s="1"/>
  <c r="H25" i="22" s="1"/>
  <c r="H24" i="22"/>
  <c r="G24" i="22"/>
  <c r="F24" i="22"/>
  <c r="F23" i="22"/>
  <c r="G23" i="22" s="1"/>
  <c r="H23" i="22" s="1"/>
  <c r="F22" i="22"/>
  <c r="F27" i="22" s="1"/>
  <c r="G27" i="22" s="1"/>
  <c r="F20" i="22"/>
  <c r="F32" i="22" s="1"/>
  <c r="E15" i="22"/>
  <c r="D15" i="22"/>
  <c r="C15" i="22"/>
  <c r="B15" i="22"/>
  <c r="F14" i="22"/>
  <c r="G14" i="22" s="1"/>
  <c r="H14" i="22" s="1"/>
  <c r="G13" i="22"/>
  <c r="H13" i="22" s="1"/>
  <c r="F13" i="22"/>
  <c r="G12" i="22"/>
  <c r="H12" i="22" s="1"/>
  <c r="F12" i="22"/>
  <c r="G11" i="22"/>
  <c r="H11" i="22" s="1"/>
  <c r="F11" i="22"/>
  <c r="F10" i="22"/>
  <c r="F15" i="22" s="1"/>
  <c r="G15" i="22" s="1"/>
  <c r="B2" i="22"/>
  <c r="E38" i="21"/>
  <c r="D38" i="21"/>
  <c r="C38" i="21"/>
  <c r="B38" i="21"/>
  <c r="F38" i="21" s="1"/>
  <c r="G38" i="21" s="1"/>
  <c r="H38" i="21" s="1"/>
  <c r="E37" i="21"/>
  <c r="D37" i="21"/>
  <c r="C37" i="21"/>
  <c r="B37" i="21"/>
  <c r="F37" i="21" s="1"/>
  <c r="G37" i="21" s="1"/>
  <c r="H37" i="21" s="1"/>
  <c r="F36" i="21"/>
  <c r="G36" i="21" s="1"/>
  <c r="H36" i="21" s="1"/>
  <c r="E36" i="21"/>
  <c r="D36" i="21"/>
  <c r="C36" i="21"/>
  <c r="B36" i="21"/>
  <c r="E35" i="21"/>
  <c r="D35" i="21"/>
  <c r="C35" i="21"/>
  <c r="B35" i="21"/>
  <c r="F35" i="21" s="1"/>
  <c r="G35" i="21" s="1"/>
  <c r="H35" i="21" s="1"/>
  <c r="E34" i="21"/>
  <c r="E39" i="21" s="1"/>
  <c r="D34" i="21"/>
  <c r="D39" i="21" s="1"/>
  <c r="C34" i="21"/>
  <c r="C39" i="21" s="1"/>
  <c r="B34" i="21"/>
  <c r="F34" i="21" s="1"/>
  <c r="E27" i="21"/>
  <c r="D27" i="21"/>
  <c r="C27" i="21"/>
  <c r="B27" i="21"/>
  <c r="G26" i="21"/>
  <c r="H26" i="21" s="1"/>
  <c r="F26" i="21"/>
  <c r="F25" i="21"/>
  <c r="G25" i="21" s="1"/>
  <c r="H25" i="21" s="1"/>
  <c r="F24" i="21"/>
  <c r="G24" i="21" s="1"/>
  <c r="H24" i="21" s="1"/>
  <c r="F23" i="21"/>
  <c r="G23" i="21" s="1"/>
  <c r="H23" i="21" s="1"/>
  <c r="G22" i="21"/>
  <c r="H22" i="21" s="1"/>
  <c r="H27" i="21" s="1"/>
  <c r="F22" i="21"/>
  <c r="F27" i="21" s="1"/>
  <c r="G27" i="21" s="1"/>
  <c r="F20" i="21"/>
  <c r="F32" i="21" s="1"/>
  <c r="E15" i="21"/>
  <c r="D15" i="21"/>
  <c r="C15" i="21"/>
  <c r="B15" i="21"/>
  <c r="G14" i="21"/>
  <c r="H14" i="21" s="1"/>
  <c r="F14" i="21"/>
  <c r="F13" i="21"/>
  <c r="G13" i="21" s="1"/>
  <c r="H13" i="21" s="1"/>
  <c r="F12" i="21"/>
  <c r="G12" i="21" s="1"/>
  <c r="H12" i="21" s="1"/>
  <c r="H11" i="21"/>
  <c r="G11" i="21"/>
  <c r="F11" i="21"/>
  <c r="F10" i="21"/>
  <c r="F15" i="21" s="1"/>
  <c r="G15" i="21" s="1"/>
  <c r="B2" i="21"/>
  <c r="B39" i="20"/>
  <c r="F38" i="20"/>
  <c r="G38" i="20" s="1"/>
  <c r="H38" i="20" s="1"/>
  <c r="E38" i="20"/>
  <c r="D38" i="20"/>
  <c r="C38" i="20"/>
  <c r="B38" i="20"/>
  <c r="E37" i="20"/>
  <c r="D37" i="20"/>
  <c r="C37" i="20"/>
  <c r="F37" i="20" s="1"/>
  <c r="G37" i="20" s="1"/>
  <c r="H37" i="20" s="1"/>
  <c r="B37" i="20"/>
  <c r="E36" i="20"/>
  <c r="D36" i="20"/>
  <c r="C36" i="20"/>
  <c r="B36" i="20"/>
  <c r="F36" i="20" s="1"/>
  <c r="G36" i="20" s="1"/>
  <c r="H36" i="20" s="1"/>
  <c r="F35" i="20"/>
  <c r="G35" i="20" s="1"/>
  <c r="H35" i="20" s="1"/>
  <c r="E35" i="20"/>
  <c r="D35" i="20"/>
  <c r="C35" i="20"/>
  <c r="B35" i="20"/>
  <c r="E34" i="20"/>
  <c r="E39" i="20" s="1"/>
  <c r="D34" i="20"/>
  <c r="D39" i="20" s="1"/>
  <c r="C34" i="20"/>
  <c r="C39" i="20" s="1"/>
  <c r="B34" i="20"/>
  <c r="F34" i="20" s="1"/>
  <c r="E27" i="20"/>
  <c r="D27" i="20"/>
  <c r="C27" i="20"/>
  <c r="B27" i="20"/>
  <c r="H26" i="20"/>
  <c r="G26" i="20"/>
  <c r="F26" i="20"/>
  <c r="G25" i="20"/>
  <c r="H25" i="20" s="1"/>
  <c r="F25" i="20"/>
  <c r="G24" i="20"/>
  <c r="H24" i="20" s="1"/>
  <c r="F24" i="20"/>
  <c r="F23" i="20"/>
  <c r="G23" i="20" s="1"/>
  <c r="H23" i="20" s="1"/>
  <c r="F22" i="20"/>
  <c r="F27" i="20" s="1"/>
  <c r="G27" i="20" s="1"/>
  <c r="F20" i="20"/>
  <c r="F32" i="20" s="1"/>
  <c r="E15" i="20"/>
  <c r="D15" i="20"/>
  <c r="C15" i="20"/>
  <c r="B15" i="20"/>
  <c r="H14" i="20"/>
  <c r="G14" i="20"/>
  <c r="F14" i="20"/>
  <c r="F13" i="20"/>
  <c r="G13" i="20" s="1"/>
  <c r="H13" i="20" s="1"/>
  <c r="F12" i="20"/>
  <c r="G12" i="20" s="1"/>
  <c r="H12" i="20" s="1"/>
  <c r="H11" i="20"/>
  <c r="G11" i="20"/>
  <c r="F11" i="20"/>
  <c r="G10" i="20"/>
  <c r="H10" i="20" s="1"/>
  <c r="H15" i="20" s="1"/>
  <c r="F10" i="20"/>
  <c r="F15" i="20" s="1"/>
  <c r="G15" i="20" s="1"/>
  <c r="B2" i="20"/>
  <c r="C39" i="19"/>
  <c r="E38" i="19"/>
  <c r="D38" i="19"/>
  <c r="C38" i="19"/>
  <c r="B38" i="19"/>
  <c r="F38" i="19" s="1"/>
  <c r="G38" i="19" s="1"/>
  <c r="H38" i="19" s="1"/>
  <c r="F37" i="19"/>
  <c r="G37" i="19" s="1"/>
  <c r="H37" i="19" s="1"/>
  <c r="E37" i="19"/>
  <c r="D37" i="19"/>
  <c r="C37" i="19"/>
  <c r="B37" i="19"/>
  <c r="E36" i="19"/>
  <c r="D36" i="19"/>
  <c r="C36" i="19"/>
  <c r="F36" i="19" s="1"/>
  <c r="G36" i="19" s="1"/>
  <c r="H36" i="19" s="1"/>
  <c r="B36" i="19"/>
  <c r="E35" i="19"/>
  <c r="D35" i="19"/>
  <c r="C35" i="19"/>
  <c r="B35" i="19"/>
  <c r="F35" i="19" s="1"/>
  <c r="G35" i="19" s="1"/>
  <c r="H35" i="19" s="1"/>
  <c r="F34" i="19"/>
  <c r="E34" i="19"/>
  <c r="E39" i="19" s="1"/>
  <c r="D34" i="19"/>
  <c r="D39" i="19" s="1"/>
  <c r="C34" i="19"/>
  <c r="B34" i="19"/>
  <c r="B39" i="19" s="1"/>
  <c r="E27" i="19"/>
  <c r="D27" i="19"/>
  <c r="C27" i="19"/>
  <c r="B27" i="19"/>
  <c r="F26" i="19"/>
  <c r="G26" i="19" s="1"/>
  <c r="H26" i="19" s="1"/>
  <c r="F25" i="19"/>
  <c r="G25" i="19" s="1"/>
  <c r="H25" i="19" s="1"/>
  <c r="H24" i="19"/>
  <c r="G24" i="19"/>
  <c r="F24" i="19"/>
  <c r="F23" i="19"/>
  <c r="G23" i="19" s="1"/>
  <c r="H23" i="19" s="1"/>
  <c r="F22" i="19"/>
  <c r="G22" i="19" s="1"/>
  <c r="H22" i="19" s="1"/>
  <c r="F20" i="19"/>
  <c r="F32" i="19" s="1"/>
  <c r="E15" i="19"/>
  <c r="D15" i="19"/>
  <c r="C15" i="19"/>
  <c r="B15" i="19"/>
  <c r="H14" i="19"/>
  <c r="G14" i="19"/>
  <c r="F14" i="19"/>
  <c r="G13" i="19"/>
  <c r="H13" i="19" s="1"/>
  <c r="F13" i="19"/>
  <c r="G12" i="19"/>
  <c r="H12" i="19" s="1"/>
  <c r="F12" i="19"/>
  <c r="F11" i="19"/>
  <c r="G11" i="19" s="1"/>
  <c r="H11" i="19" s="1"/>
  <c r="F10" i="19"/>
  <c r="F15" i="19" s="1"/>
  <c r="G15" i="19" s="1"/>
  <c r="B2" i="19"/>
  <c r="B39" i="18"/>
  <c r="E38" i="18"/>
  <c r="D38" i="18"/>
  <c r="C38" i="18"/>
  <c r="B38" i="18"/>
  <c r="F38" i="18" s="1"/>
  <c r="G38" i="18" s="1"/>
  <c r="H38" i="18" s="1"/>
  <c r="E37" i="18"/>
  <c r="D37" i="18"/>
  <c r="C37" i="18"/>
  <c r="B37" i="18"/>
  <c r="F37" i="18" s="1"/>
  <c r="G37" i="18" s="1"/>
  <c r="H37" i="18" s="1"/>
  <c r="F36" i="18"/>
  <c r="G36" i="18" s="1"/>
  <c r="H36" i="18" s="1"/>
  <c r="E36" i="18"/>
  <c r="D36" i="18"/>
  <c r="C36" i="18"/>
  <c r="B36" i="18"/>
  <c r="E35" i="18"/>
  <c r="F35" i="18" s="1"/>
  <c r="G35" i="18" s="1"/>
  <c r="H35" i="18" s="1"/>
  <c r="D35" i="18"/>
  <c r="C35" i="18"/>
  <c r="B35" i="18"/>
  <c r="E34" i="18"/>
  <c r="E39" i="18" s="1"/>
  <c r="D34" i="18"/>
  <c r="D39" i="18" s="1"/>
  <c r="C34" i="18"/>
  <c r="C39" i="18" s="1"/>
  <c r="B34" i="18"/>
  <c r="E27" i="18"/>
  <c r="D27" i="18"/>
  <c r="C27" i="18"/>
  <c r="B27" i="18"/>
  <c r="G26" i="18"/>
  <c r="H26" i="18" s="1"/>
  <c r="F26" i="18"/>
  <c r="F25" i="18"/>
  <c r="G25" i="18" s="1"/>
  <c r="H25" i="18" s="1"/>
  <c r="F24" i="18"/>
  <c r="G24" i="18" s="1"/>
  <c r="H24" i="18" s="1"/>
  <c r="F23" i="18"/>
  <c r="G23" i="18" s="1"/>
  <c r="H23" i="18" s="1"/>
  <c r="G22" i="18"/>
  <c r="H22" i="18" s="1"/>
  <c r="H27" i="18" s="1"/>
  <c r="F22" i="18"/>
  <c r="F27" i="18" s="1"/>
  <c r="G27" i="18" s="1"/>
  <c r="F20" i="18"/>
  <c r="F32" i="18" s="1"/>
  <c r="E15" i="18"/>
  <c r="D15" i="18"/>
  <c r="C15" i="18"/>
  <c r="B15" i="18"/>
  <c r="F14" i="18"/>
  <c r="G14" i="18" s="1"/>
  <c r="H14" i="18" s="1"/>
  <c r="F13" i="18"/>
  <c r="G13" i="18" s="1"/>
  <c r="H13" i="18" s="1"/>
  <c r="F12" i="18"/>
  <c r="G12" i="18" s="1"/>
  <c r="H12" i="18" s="1"/>
  <c r="G11" i="18"/>
  <c r="H11" i="18" s="1"/>
  <c r="F11" i="18"/>
  <c r="F10" i="18"/>
  <c r="F15" i="18" s="1"/>
  <c r="G15" i="18" s="1"/>
  <c r="B2" i="18"/>
  <c r="E38" i="17"/>
  <c r="D38" i="17"/>
  <c r="C38" i="17"/>
  <c r="B38" i="17"/>
  <c r="F38" i="17" s="1"/>
  <c r="G38" i="17" s="1"/>
  <c r="H38" i="17" s="1"/>
  <c r="F37" i="17"/>
  <c r="G37" i="17" s="1"/>
  <c r="H37" i="17" s="1"/>
  <c r="E37" i="17"/>
  <c r="D37" i="17"/>
  <c r="C37" i="17"/>
  <c r="B37" i="17"/>
  <c r="E36" i="17"/>
  <c r="D36" i="17"/>
  <c r="C36" i="17"/>
  <c r="B36" i="17"/>
  <c r="F36" i="17" s="1"/>
  <c r="G36" i="17" s="1"/>
  <c r="H36" i="17" s="1"/>
  <c r="E35" i="17"/>
  <c r="D35" i="17"/>
  <c r="F35" i="17" s="1"/>
  <c r="G35" i="17" s="1"/>
  <c r="H35" i="17" s="1"/>
  <c r="C35" i="17"/>
  <c r="B35" i="17"/>
  <c r="B39" i="17" s="1"/>
  <c r="E34" i="17"/>
  <c r="E39" i="17" s="1"/>
  <c r="D34" i="17"/>
  <c r="D39" i="17" s="1"/>
  <c r="C34" i="17"/>
  <c r="C39" i="17" s="1"/>
  <c r="B34" i="17"/>
  <c r="E27" i="17"/>
  <c r="D27" i="17"/>
  <c r="C27" i="17"/>
  <c r="B27" i="17"/>
  <c r="H26" i="17"/>
  <c r="G26" i="17"/>
  <c r="F26" i="17"/>
  <c r="G25" i="17"/>
  <c r="H25" i="17" s="1"/>
  <c r="F25" i="17"/>
  <c r="F24" i="17"/>
  <c r="G24" i="17" s="1"/>
  <c r="H24" i="17" s="1"/>
  <c r="F23" i="17"/>
  <c r="G23" i="17" s="1"/>
  <c r="H23" i="17" s="1"/>
  <c r="F22" i="17"/>
  <c r="G22" i="17" s="1"/>
  <c r="H22" i="17" s="1"/>
  <c r="F20" i="17"/>
  <c r="F32" i="17" s="1"/>
  <c r="E15" i="17"/>
  <c r="D15" i="17"/>
  <c r="C15" i="17"/>
  <c r="B15" i="17"/>
  <c r="H14" i="17"/>
  <c r="G14" i="17"/>
  <c r="F14" i="17"/>
  <c r="F13" i="17"/>
  <c r="G13" i="17" s="1"/>
  <c r="H13" i="17" s="1"/>
  <c r="G12" i="17"/>
  <c r="H12" i="17" s="1"/>
  <c r="F12" i="17"/>
  <c r="H11" i="17"/>
  <c r="G11" i="17"/>
  <c r="F11" i="17"/>
  <c r="G10" i="17"/>
  <c r="H10" i="17" s="1"/>
  <c r="F10" i="17"/>
  <c r="F15" i="17" s="1"/>
  <c r="G15" i="17" s="1"/>
  <c r="B2" i="17"/>
  <c r="E38" i="16"/>
  <c r="D38" i="16"/>
  <c r="C38" i="16"/>
  <c r="B38" i="16"/>
  <c r="F38" i="16" s="1"/>
  <c r="G38" i="16" s="1"/>
  <c r="H38" i="16" s="1"/>
  <c r="E37" i="16"/>
  <c r="D37" i="16"/>
  <c r="C37" i="16"/>
  <c r="B37" i="16"/>
  <c r="F37" i="16" s="1"/>
  <c r="G37" i="16" s="1"/>
  <c r="H37" i="16" s="1"/>
  <c r="F36" i="16"/>
  <c r="G36" i="16" s="1"/>
  <c r="H36" i="16" s="1"/>
  <c r="E36" i="16"/>
  <c r="D36" i="16"/>
  <c r="C36" i="16"/>
  <c r="B36" i="16"/>
  <c r="E35" i="16"/>
  <c r="D35" i="16"/>
  <c r="C35" i="16"/>
  <c r="B35" i="16"/>
  <c r="F35" i="16" s="1"/>
  <c r="G35" i="16" s="1"/>
  <c r="H35" i="16" s="1"/>
  <c r="E34" i="16"/>
  <c r="E39" i="16" s="1"/>
  <c r="D34" i="16"/>
  <c r="D39" i="16" s="1"/>
  <c r="C34" i="16"/>
  <c r="C39" i="16" s="1"/>
  <c r="B34" i="16"/>
  <c r="B39" i="16" s="1"/>
  <c r="E27" i="16"/>
  <c r="D27" i="16"/>
  <c r="C27" i="16"/>
  <c r="B27" i="16"/>
  <c r="F26" i="16"/>
  <c r="G26" i="16" s="1"/>
  <c r="H26" i="16" s="1"/>
  <c r="F25" i="16"/>
  <c r="G25" i="16" s="1"/>
  <c r="H25" i="16" s="1"/>
  <c r="F24" i="16"/>
  <c r="G24" i="16" s="1"/>
  <c r="H24" i="16" s="1"/>
  <c r="F23" i="16"/>
  <c r="G23" i="16" s="1"/>
  <c r="H23" i="16" s="1"/>
  <c r="G22" i="16"/>
  <c r="H22" i="16" s="1"/>
  <c r="H27" i="16" s="1"/>
  <c r="F22" i="16"/>
  <c r="F27" i="16" s="1"/>
  <c r="G27" i="16" s="1"/>
  <c r="F20" i="16"/>
  <c r="F32" i="16" s="1"/>
  <c r="E15" i="16"/>
  <c r="D15" i="16"/>
  <c r="C15" i="16"/>
  <c r="B15" i="16"/>
  <c r="H14" i="16"/>
  <c r="G14" i="16"/>
  <c r="F14" i="16"/>
  <c r="F13" i="16"/>
  <c r="G13" i="16" s="1"/>
  <c r="H13" i="16" s="1"/>
  <c r="F12" i="16"/>
  <c r="G12" i="16" s="1"/>
  <c r="H12" i="16" s="1"/>
  <c r="F11" i="16"/>
  <c r="G11" i="16" s="1"/>
  <c r="H11" i="16" s="1"/>
  <c r="F10" i="16"/>
  <c r="G10" i="16" s="1"/>
  <c r="H10" i="16" s="1"/>
  <c r="B2" i="16"/>
  <c r="G38" i="15"/>
  <c r="H38" i="15" s="1"/>
  <c r="F38" i="15"/>
  <c r="E38" i="15"/>
  <c r="D38" i="15"/>
  <c r="C38" i="15"/>
  <c r="B38" i="15"/>
  <c r="F37" i="15"/>
  <c r="G37" i="15" s="1"/>
  <c r="H37" i="15" s="1"/>
  <c r="E37" i="15"/>
  <c r="D37" i="15"/>
  <c r="C37" i="15"/>
  <c r="B37" i="15"/>
  <c r="E36" i="15"/>
  <c r="D36" i="15"/>
  <c r="C36" i="15"/>
  <c r="B36" i="15"/>
  <c r="F36" i="15" s="1"/>
  <c r="G36" i="15" s="1"/>
  <c r="H36" i="15" s="1"/>
  <c r="E35" i="15"/>
  <c r="D35" i="15"/>
  <c r="F35" i="15" s="1"/>
  <c r="G35" i="15" s="1"/>
  <c r="H35" i="15" s="1"/>
  <c r="C35" i="15"/>
  <c r="B35" i="15"/>
  <c r="E34" i="15"/>
  <c r="E39" i="15" s="1"/>
  <c r="D34" i="15"/>
  <c r="D39" i="15" s="1"/>
  <c r="C34" i="15"/>
  <c r="C39" i="15" s="1"/>
  <c r="B34" i="15"/>
  <c r="F34" i="15" s="1"/>
  <c r="E27" i="15"/>
  <c r="D27" i="15"/>
  <c r="C27" i="15"/>
  <c r="B27" i="15"/>
  <c r="G26" i="15"/>
  <c r="H26" i="15" s="1"/>
  <c r="F26" i="15"/>
  <c r="G25" i="15"/>
  <c r="H25" i="15" s="1"/>
  <c r="F25" i="15"/>
  <c r="H24" i="15"/>
  <c r="G24" i="15"/>
  <c r="F24" i="15"/>
  <c r="H23" i="15"/>
  <c r="G23" i="15"/>
  <c r="F23" i="15"/>
  <c r="F22" i="15"/>
  <c r="F27" i="15" s="1"/>
  <c r="G27" i="15" s="1"/>
  <c r="F20" i="15"/>
  <c r="F32" i="15" s="1"/>
  <c r="E15" i="15"/>
  <c r="D15" i="15"/>
  <c r="C15" i="15"/>
  <c r="B15" i="15"/>
  <c r="F14" i="15"/>
  <c r="G14" i="15" s="1"/>
  <c r="H14" i="15" s="1"/>
  <c r="F13" i="15"/>
  <c r="G13" i="15" s="1"/>
  <c r="H13" i="15" s="1"/>
  <c r="F12" i="15"/>
  <c r="G12" i="15" s="1"/>
  <c r="H12" i="15" s="1"/>
  <c r="G11" i="15"/>
  <c r="H11" i="15" s="1"/>
  <c r="F11" i="15"/>
  <c r="G10" i="15"/>
  <c r="H10" i="15" s="1"/>
  <c r="F10" i="15"/>
  <c r="F15" i="15" s="1"/>
  <c r="G15" i="15" s="1"/>
  <c r="B2" i="15"/>
  <c r="E38" i="14"/>
  <c r="D38" i="14"/>
  <c r="C38" i="14"/>
  <c r="B38" i="14"/>
  <c r="E37" i="14"/>
  <c r="D37" i="14"/>
  <c r="C37" i="14"/>
  <c r="B37" i="14"/>
  <c r="E36" i="14"/>
  <c r="D36" i="14"/>
  <c r="C36" i="14"/>
  <c r="B36" i="14"/>
  <c r="E35" i="14"/>
  <c r="D35" i="14"/>
  <c r="C35" i="14"/>
  <c r="B35" i="14"/>
  <c r="E34" i="14"/>
  <c r="E39" i="14" s="1"/>
  <c r="D34" i="14"/>
  <c r="D39" i="14" s="1"/>
  <c r="C34" i="14"/>
  <c r="C39" i="14" s="1"/>
  <c r="B34" i="14"/>
  <c r="E27" i="14"/>
  <c r="D27" i="14"/>
  <c r="C27" i="14"/>
  <c r="B27" i="14"/>
  <c r="G26" i="14"/>
  <c r="H26" i="14" s="1"/>
  <c r="F26" i="14"/>
  <c r="F25" i="14"/>
  <c r="G25" i="14" s="1"/>
  <c r="H25" i="14" s="1"/>
  <c r="F24" i="14"/>
  <c r="G24" i="14" s="1"/>
  <c r="H24" i="14" s="1"/>
  <c r="F23" i="14"/>
  <c r="G23" i="14" s="1"/>
  <c r="H23" i="14" s="1"/>
  <c r="F22" i="14"/>
  <c r="F20" i="14"/>
  <c r="F32" i="14" s="1"/>
  <c r="E15" i="14"/>
  <c r="D15" i="14"/>
  <c r="C15" i="14"/>
  <c r="B15" i="14"/>
  <c r="F14" i="14"/>
  <c r="G14" i="14" s="1"/>
  <c r="H14" i="14" s="1"/>
  <c r="F13" i="14"/>
  <c r="G13" i="14" s="1"/>
  <c r="H13" i="14" s="1"/>
  <c r="F12" i="14"/>
  <c r="G12" i="14" s="1"/>
  <c r="H12" i="14" s="1"/>
  <c r="F11" i="14"/>
  <c r="G11" i="14" s="1"/>
  <c r="H11" i="14" s="1"/>
  <c r="F10" i="14"/>
  <c r="B2" i="14"/>
  <c r="E38" i="13"/>
  <c r="D38" i="13"/>
  <c r="C38" i="13"/>
  <c r="B38" i="13"/>
  <c r="E37" i="13"/>
  <c r="D37" i="13"/>
  <c r="F37" i="13" s="1"/>
  <c r="G37" i="13" s="1"/>
  <c r="H37" i="13" s="1"/>
  <c r="C37" i="13"/>
  <c r="B37" i="13"/>
  <c r="E36" i="13"/>
  <c r="D36" i="13"/>
  <c r="C36" i="13"/>
  <c r="B36" i="13"/>
  <c r="E35" i="13"/>
  <c r="D35" i="13"/>
  <c r="C35" i="13"/>
  <c r="B35" i="13"/>
  <c r="E34" i="13"/>
  <c r="E39" i="13" s="1"/>
  <c r="D34" i="13"/>
  <c r="C34" i="13"/>
  <c r="C39" i="13" s="1"/>
  <c r="B34" i="13"/>
  <c r="E27" i="13"/>
  <c r="D27" i="13"/>
  <c r="C27" i="13"/>
  <c r="B27" i="13"/>
  <c r="H26" i="13"/>
  <c r="G26" i="13"/>
  <c r="F26" i="13"/>
  <c r="G25" i="13"/>
  <c r="H25" i="13" s="1"/>
  <c r="F25" i="13"/>
  <c r="F24" i="13"/>
  <c r="G24" i="13" s="1"/>
  <c r="H24" i="13" s="1"/>
  <c r="F23" i="13"/>
  <c r="G23" i="13" s="1"/>
  <c r="H23" i="13" s="1"/>
  <c r="F22" i="13"/>
  <c r="G22" i="13" s="1"/>
  <c r="H22" i="13" s="1"/>
  <c r="F20" i="13"/>
  <c r="F32" i="13" s="1"/>
  <c r="E15" i="13"/>
  <c r="D15" i="13"/>
  <c r="C15" i="13"/>
  <c r="B15" i="13"/>
  <c r="F14" i="13"/>
  <c r="G14" i="13" s="1"/>
  <c r="H14" i="13" s="1"/>
  <c r="F13" i="13"/>
  <c r="G13" i="13" s="1"/>
  <c r="H13" i="13" s="1"/>
  <c r="F12" i="13"/>
  <c r="G12" i="13" s="1"/>
  <c r="H12" i="13" s="1"/>
  <c r="F11" i="13"/>
  <c r="G11" i="13" s="1"/>
  <c r="H11" i="13" s="1"/>
  <c r="G10" i="13"/>
  <c r="H10" i="13" s="1"/>
  <c r="F10" i="13"/>
  <c r="B2" i="13"/>
  <c r="C39" i="12"/>
  <c r="E38" i="12"/>
  <c r="D38" i="12"/>
  <c r="C38" i="12"/>
  <c r="B38" i="12"/>
  <c r="E37" i="12"/>
  <c r="D37" i="12"/>
  <c r="C37" i="12"/>
  <c r="B37" i="12"/>
  <c r="F37" i="12" s="1"/>
  <c r="G37" i="12" s="1"/>
  <c r="H37" i="12" s="1"/>
  <c r="E36" i="12"/>
  <c r="F36" i="12" s="1"/>
  <c r="G36" i="12" s="1"/>
  <c r="H36" i="12" s="1"/>
  <c r="D36" i="12"/>
  <c r="C36" i="12"/>
  <c r="B36" i="12"/>
  <c r="E35" i="12"/>
  <c r="D35" i="12"/>
  <c r="C35" i="12"/>
  <c r="B35" i="12"/>
  <c r="F34" i="12"/>
  <c r="E34" i="12"/>
  <c r="D34" i="12"/>
  <c r="C34" i="12"/>
  <c r="B34" i="12"/>
  <c r="B39" i="12" s="1"/>
  <c r="E27" i="12"/>
  <c r="D27" i="12"/>
  <c r="C27" i="12"/>
  <c r="B27" i="12"/>
  <c r="F26" i="12"/>
  <c r="G26" i="12" s="1"/>
  <c r="H26" i="12" s="1"/>
  <c r="F25" i="12"/>
  <c r="G25" i="12" s="1"/>
  <c r="H25" i="12" s="1"/>
  <c r="F24" i="12"/>
  <c r="G24" i="12" s="1"/>
  <c r="H24" i="12" s="1"/>
  <c r="F23" i="12"/>
  <c r="F27" i="12" s="1"/>
  <c r="G27" i="12" s="1"/>
  <c r="G22" i="12"/>
  <c r="H22" i="12" s="1"/>
  <c r="F22" i="12"/>
  <c r="F20" i="12"/>
  <c r="F32" i="12" s="1"/>
  <c r="E15" i="12"/>
  <c r="D15" i="12"/>
  <c r="C15" i="12"/>
  <c r="B15" i="12"/>
  <c r="F14" i="12"/>
  <c r="G14" i="12" s="1"/>
  <c r="H14" i="12" s="1"/>
  <c r="G13" i="12"/>
  <c r="H13" i="12" s="1"/>
  <c r="F13" i="12"/>
  <c r="F12" i="12"/>
  <c r="G12" i="12" s="1"/>
  <c r="H12" i="12" s="1"/>
  <c r="F11" i="12"/>
  <c r="G11" i="12" s="1"/>
  <c r="H11" i="12" s="1"/>
  <c r="F10" i="12"/>
  <c r="B2" i="12"/>
  <c r="C27" i="10"/>
  <c r="B35" i="10"/>
  <c r="C35" i="10"/>
  <c r="D35" i="10"/>
  <c r="E35" i="10"/>
  <c r="B36" i="10"/>
  <c r="C36" i="10"/>
  <c r="D36" i="10"/>
  <c r="E36" i="10"/>
  <c r="B37" i="10"/>
  <c r="C37" i="10"/>
  <c r="D37" i="10"/>
  <c r="E37" i="10"/>
  <c r="B38" i="10"/>
  <c r="C38" i="10"/>
  <c r="D38" i="10"/>
  <c r="E38" i="10"/>
  <c r="C34" i="10"/>
  <c r="D34" i="10"/>
  <c r="E34" i="10"/>
  <c r="B34" i="10"/>
  <c r="F32" i="10"/>
  <c r="F20" i="10"/>
  <c r="F10" i="10"/>
  <c r="G10" i="10" s="1"/>
  <c r="H10" i="10" s="1"/>
  <c r="B2" i="10"/>
  <c r="P19" i="8"/>
  <c r="Q19" i="8" s="1"/>
  <c r="P20" i="8"/>
  <c r="Q20" i="8" s="1"/>
  <c r="P21" i="8"/>
  <c r="Q21" i="8" s="1"/>
  <c r="P22" i="8"/>
  <c r="Q22" i="8" s="1"/>
  <c r="P18" i="8"/>
  <c r="O19" i="8"/>
  <c r="O20" i="8"/>
  <c r="O21" i="8"/>
  <c r="O22" i="8"/>
  <c r="M19" i="8"/>
  <c r="M20" i="8"/>
  <c r="M21" i="8"/>
  <c r="M22" i="8"/>
  <c r="K19" i="8"/>
  <c r="K20" i="8"/>
  <c r="K21" i="8"/>
  <c r="K22" i="8"/>
  <c r="J18" i="8"/>
  <c r="P8" i="8"/>
  <c r="I19" i="8"/>
  <c r="I20" i="8"/>
  <c r="I21" i="8"/>
  <c r="I22" i="8"/>
  <c r="G19" i="8"/>
  <c r="G20" i="8"/>
  <c r="G21" i="8"/>
  <c r="G22" i="8"/>
  <c r="N10" i="8"/>
  <c r="N12" i="8"/>
  <c r="O12" i="8" s="1"/>
  <c r="L10" i="8"/>
  <c r="M10" i="8" s="1"/>
  <c r="L12" i="8"/>
  <c r="M12" i="8" s="1"/>
  <c r="J9" i="8"/>
  <c r="K10" i="8"/>
  <c r="J11" i="8"/>
  <c r="J12" i="8"/>
  <c r="K12" i="8" s="1"/>
  <c r="J8" i="8"/>
  <c r="I12" i="8"/>
  <c r="G12" i="8"/>
  <c r="A9" i="8"/>
  <c r="A19" i="8" s="1"/>
  <c r="B9" i="8"/>
  <c r="B19" i="8" s="1"/>
  <c r="A10" i="8"/>
  <c r="A20" i="8" s="1"/>
  <c r="B10" i="8"/>
  <c r="B20" i="8" s="1"/>
  <c r="A11" i="8"/>
  <c r="A21" i="8" s="1"/>
  <c r="B11" i="8"/>
  <c r="B21" i="8" s="1"/>
  <c r="A12" i="8"/>
  <c r="A22" i="8" s="1"/>
  <c r="B12" i="8"/>
  <c r="B22" i="8" s="1"/>
  <c r="B8" i="8"/>
  <c r="B18" i="8" s="1"/>
  <c r="A8" i="8"/>
  <c r="A18" i="8" s="1"/>
  <c r="E2" i="8"/>
  <c r="J2" i="8"/>
  <c r="B3" i="8"/>
  <c r="B2" i="8"/>
  <c r="F38" i="12" l="1"/>
  <c r="G38" i="12" s="1"/>
  <c r="H38" i="12" s="1"/>
  <c r="D39" i="12"/>
  <c r="E39" i="12"/>
  <c r="F15" i="12"/>
  <c r="G15" i="12" s="1"/>
  <c r="F35" i="12"/>
  <c r="G35" i="12" s="1"/>
  <c r="H35" i="12" s="1"/>
  <c r="F38" i="13"/>
  <c r="G38" i="13" s="1"/>
  <c r="H38" i="13" s="1"/>
  <c r="F15" i="13"/>
  <c r="F36" i="13"/>
  <c r="G36" i="13" s="1"/>
  <c r="H36" i="13" s="1"/>
  <c r="D39" i="13"/>
  <c r="F35" i="13"/>
  <c r="G35" i="13" s="1"/>
  <c r="H35" i="13" s="1"/>
  <c r="G15" i="13"/>
  <c r="F34" i="13"/>
  <c r="F39" i="13" s="1"/>
  <c r="F27" i="14"/>
  <c r="G27" i="14" s="1"/>
  <c r="P12" i="8"/>
  <c r="Q12" i="8" s="1"/>
  <c r="G22" i="14"/>
  <c r="H22" i="14" s="1"/>
  <c r="F36" i="14"/>
  <c r="G36" i="14" s="1"/>
  <c r="H36" i="14" s="1"/>
  <c r="F37" i="14"/>
  <c r="G37" i="14" s="1"/>
  <c r="H37" i="14" s="1"/>
  <c r="F38" i="14"/>
  <c r="G38" i="14" s="1"/>
  <c r="H38" i="14" s="1"/>
  <c r="F35" i="14"/>
  <c r="G35" i="14" s="1"/>
  <c r="H35" i="14" s="1"/>
  <c r="F15" i="14"/>
  <c r="G15" i="14" s="1"/>
  <c r="F34" i="14"/>
  <c r="G34" i="14" s="1"/>
  <c r="H34" i="14" s="1"/>
  <c r="B39" i="14"/>
  <c r="F15" i="32"/>
  <c r="G15" i="32" s="1"/>
  <c r="H27" i="41"/>
  <c r="F39" i="41"/>
  <c r="G39" i="41" s="1"/>
  <c r="G34" i="41"/>
  <c r="H34" i="41" s="1"/>
  <c r="H39" i="41" s="1"/>
  <c r="G10" i="41"/>
  <c r="H10" i="41" s="1"/>
  <c r="H15" i="41" s="1"/>
  <c r="F27" i="41"/>
  <c r="G27" i="41" s="1"/>
  <c r="D39" i="41"/>
  <c r="H15" i="31"/>
  <c r="G34" i="36"/>
  <c r="H34" i="36" s="1"/>
  <c r="H39" i="36" s="1"/>
  <c r="F39" i="36"/>
  <c r="G39" i="36" s="1"/>
  <c r="H15" i="33"/>
  <c r="H15" i="35"/>
  <c r="H15" i="32"/>
  <c r="G34" i="35"/>
  <c r="H34" i="35" s="1"/>
  <c r="H39" i="35" s="1"/>
  <c r="F39" i="35"/>
  <c r="G39" i="35" s="1"/>
  <c r="F39" i="37"/>
  <c r="G39" i="37" s="1"/>
  <c r="G34" i="37"/>
  <c r="H34" i="37" s="1"/>
  <c r="H39" i="37" s="1"/>
  <c r="H27" i="39"/>
  <c r="H27" i="28"/>
  <c r="H15" i="30"/>
  <c r="F39" i="33"/>
  <c r="G39" i="33" s="1"/>
  <c r="G34" i="33"/>
  <c r="H34" i="33" s="1"/>
  <c r="H39" i="33" s="1"/>
  <c r="H15" i="29"/>
  <c r="F39" i="39"/>
  <c r="G39" i="39" s="1"/>
  <c r="G34" i="39"/>
  <c r="H34" i="39" s="1"/>
  <c r="H39" i="39" s="1"/>
  <c r="F39" i="31"/>
  <c r="G39" i="31" s="1"/>
  <c r="G34" i="31"/>
  <c r="H34" i="31" s="1"/>
  <c r="H39" i="31" s="1"/>
  <c r="H27" i="32"/>
  <c r="F39" i="32"/>
  <c r="G39" i="32" s="1"/>
  <c r="H27" i="36"/>
  <c r="F39" i="40"/>
  <c r="G39" i="40" s="1"/>
  <c r="G34" i="28"/>
  <c r="H34" i="28" s="1"/>
  <c r="H39" i="28" s="1"/>
  <c r="F39" i="28"/>
  <c r="G39" i="28" s="1"/>
  <c r="H27" i="30"/>
  <c r="H27" i="31"/>
  <c r="H27" i="34"/>
  <c r="H15" i="37"/>
  <c r="H15" i="39"/>
  <c r="G11" i="28"/>
  <c r="H11" i="28" s="1"/>
  <c r="H15" i="28" s="1"/>
  <c r="F15" i="29"/>
  <c r="G15" i="29" s="1"/>
  <c r="G23" i="29"/>
  <c r="H23" i="29" s="1"/>
  <c r="H27" i="29" s="1"/>
  <c r="G34" i="29"/>
  <c r="H34" i="29" s="1"/>
  <c r="H39" i="29" s="1"/>
  <c r="F27" i="30"/>
  <c r="G27" i="30" s="1"/>
  <c r="F34" i="30"/>
  <c r="B39" i="31"/>
  <c r="F15" i="37"/>
  <c r="G15" i="37" s="1"/>
  <c r="F27" i="38"/>
  <c r="G27" i="38" s="1"/>
  <c r="F34" i="38"/>
  <c r="B39" i="39"/>
  <c r="F15" i="38"/>
  <c r="G15" i="38" s="1"/>
  <c r="F27" i="39"/>
  <c r="G27" i="39" s="1"/>
  <c r="G10" i="40"/>
  <c r="H10" i="40" s="1"/>
  <c r="H15" i="40" s="1"/>
  <c r="F15" i="31"/>
  <c r="G15" i="31" s="1"/>
  <c r="F27" i="32"/>
  <c r="G27" i="32" s="1"/>
  <c r="F15" i="39"/>
  <c r="G15" i="39" s="1"/>
  <c r="F27" i="40"/>
  <c r="G27" i="40" s="1"/>
  <c r="G34" i="32"/>
  <c r="H34" i="32" s="1"/>
  <c r="H39" i="32" s="1"/>
  <c r="G10" i="34"/>
  <c r="H10" i="34" s="1"/>
  <c r="H15" i="34" s="1"/>
  <c r="G22" i="35"/>
  <c r="H22" i="35" s="1"/>
  <c r="H27" i="35" s="1"/>
  <c r="G34" i="40"/>
  <c r="H34" i="40" s="1"/>
  <c r="H39" i="40" s="1"/>
  <c r="F34" i="34"/>
  <c r="B39" i="28"/>
  <c r="G10" i="36"/>
  <c r="H10" i="36" s="1"/>
  <c r="H15" i="36" s="1"/>
  <c r="B39" i="36"/>
  <c r="G22" i="37"/>
  <c r="H22" i="37" s="1"/>
  <c r="H27" i="37" s="1"/>
  <c r="B39" i="37"/>
  <c r="F39" i="23"/>
  <c r="G39" i="23" s="1"/>
  <c r="G34" i="23"/>
  <c r="H34" i="23" s="1"/>
  <c r="H39" i="23" s="1"/>
  <c r="F39" i="19"/>
  <c r="G39" i="19" s="1"/>
  <c r="F39" i="20"/>
  <c r="G39" i="20" s="1"/>
  <c r="G34" i="20"/>
  <c r="H34" i="20" s="1"/>
  <c r="H39" i="20" s="1"/>
  <c r="G34" i="21"/>
  <c r="H34" i="21" s="1"/>
  <c r="H39" i="21" s="1"/>
  <c r="F39" i="21"/>
  <c r="G39" i="21" s="1"/>
  <c r="H27" i="19"/>
  <c r="H27" i="24"/>
  <c r="F39" i="26"/>
  <c r="G39" i="26" s="1"/>
  <c r="G34" i="26"/>
  <c r="H34" i="26" s="1"/>
  <c r="H39" i="26" s="1"/>
  <c r="H15" i="25"/>
  <c r="F39" i="25"/>
  <c r="G39" i="25" s="1"/>
  <c r="G34" i="25"/>
  <c r="H34" i="25" s="1"/>
  <c r="H39" i="25" s="1"/>
  <c r="H15" i="24"/>
  <c r="F27" i="24"/>
  <c r="G27" i="24" s="1"/>
  <c r="F34" i="24"/>
  <c r="F15" i="24"/>
  <c r="G15" i="24" s="1"/>
  <c r="F27" i="25"/>
  <c r="G27" i="25" s="1"/>
  <c r="G10" i="26"/>
  <c r="H10" i="26" s="1"/>
  <c r="H15" i="26" s="1"/>
  <c r="B39" i="26"/>
  <c r="G10" i="19"/>
  <c r="H10" i="19" s="1"/>
  <c r="H15" i="19" s="1"/>
  <c r="G22" i="20"/>
  <c r="H22" i="20" s="1"/>
  <c r="H27" i="20" s="1"/>
  <c r="F27" i="19"/>
  <c r="G27" i="19" s="1"/>
  <c r="G34" i="19"/>
  <c r="H34" i="19" s="1"/>
  <c r="H39" i="19" s="1"/>
  <c r="G10" i="21"/>
  <c r="H10" i="21" s="1"/>
  <c r="H15" i="21" s="1"/>
  <c r="B39" i="21"/>
  <c r="G22" i="22"/>
  <c r="H22" i="22" s="1"/>
  <c r="H27" i="22" s="1"/>
  <c r="G10" i="22"/>
  <c r="H10" i="22" s="1"/>
  <c r="H15" i="22" s="1"/>
  <c r="G22" i="23"/>
  <c r="H22" i="23" s="1"/>
  <c r="H27" i="23" s="1"/>
  <c r="F34" i="22"/>
  <c r="B39" i="23"/>
  <c r="H27" i="17"/>
  <c r="H15" i="17"/>
  <c r="H15" i="15"/>
  <c r="H15" i="16"/>
  <c r="F39" i="15"/>
  <c r="G39" i="15" s="1"/>
  <c r="G34" i="15"/>
  <c r="H34" i="15" s="1"/>
  <c r="H39" i="15" s="1"/>
  <c r="F34" i="16"/>
  <c r="F15" i="16"/>
  <c r="G15" i="16" s="1"/>
  <c r="F27" i="17"/>
  <c r="G27" i="17" s="1"/>
  <c r="F34" i="17"/>
  <c r="G10" i="18"/>
  <c r="H10" i="18" s="1"/>
  <c r="H15" i="18" s="1"/>
  <c r="F34" i="18"/>
  <c r="G22" i="15"/>
  <c r="H22" i="15" s="1"/>
  <c r="H27" i="15" s="1"/>
  <c r="B39" i="15"/>
  <c r="H27" i="13"/>
  <c r="H15" i="13"/>
  <c r="G34" i="13"/>
  <c r="H34" i="13" s="1"/>
  <c r="H27" i="14"/>
  <c r="B39" i="13"/>
  <c r="F27" i="13"/>
  <c r="G27" i="13" s="1"/>
  <c r="G10" i="14"/>
  <c r="H10" i="14" s="1"/>
  <c r="H15" i="14" s="1"/>
  <c r="F39" i="12"/>
  <c r="G39" i="12" s="1"/>
  <c r="G10" i="12"/>
  <c r="H10" i="12" s="1"/>
  <c r="H15" i="12" s="1"/>
  <c r="G23" i="12"/>
  <c r="H23" i="12" s="1"/>
  <c r="H27" i="12" s="1"/>
  <c r="G34" i="12"/>
  <c r="H34" i="12" s="1"/>
  <c r="F34" i="10"/>
  <c r="G34" i="10" s="1"/>
  <c r="H34" i="10" s="1"/>
  <c r="W2" i="9"/>
  <c r="O2" i="9"/>
  <c r="B3" i="9"/>
  <c r="B2" i="9"/>
  <c r="AE19" i="9"/>
  <c r="AF19" i="9" s="1"/>
  <c r="AE20" i="9"/>
  <c r="AF20" i="9" s="1"/>
  <c r="AE21" i="9"/>
  <c r="AF21" i="9" s="1"/>
  <c r="AE22" i="9"/>
  <c r="AF22" i="9" s="1"/>
  <c r="AE18" i="9"/>
  <c r="AB19" i="9"/>
  <c r="AB20" i="9"/>
  <c r="AB22" i="9"/>
  <c r="W19" i="9"/>
  <c r="X19" i="9" s="1"/>
  <c r="W20" i="9"/>
  <c r="X20" i="9" s="1"/>
  <c r="W21" i="9"/>
  <c r="W22" i="9"/>
  <c r="X22" i="9" s="1"/>
  <c r="W18" i="9"/>
  <c r="U19" i="9"/>
  <c r="V19" i="9" s="1"/>
  <c r="U20" i="9"/>
  <c r="V20" i="9" s="1"/>
  <c r="U21" i="9"/>
  <c r="U22" i="9"/>
  <c r="Y22" i="9" s="1"/>
  <c r="Z22" i="9" s="1"/>
  <c r="U18" i="9"/>
  <c r="S19" i="9"/>
  <c r="T19" i="9" s="1"/>
  <c r="S20" i="9"/>
  <c r="S21" i="9"/>
  <c r="S22" i="9"/>
  <c r="T20" i="9"/>
  <c r="T22" i="9"/>
  <c r="S18" i="9"/>
  <c r="R19" i="9"/>
  <c r="R20" i="9"/>
  <c r="R22" i="9"/>
  <c r="P19" i="9"/>
  <c r="P20" i="9"/>
  <c r="P22" i="9"/>
  <c r="M19" i="9"/>
  <c r="N19" i="9" s="1"/>
  <c r="M20" i="9"/>
  <c r="N20" i="9" s="1"/>
  <c r="M21" i="9"/>
  <c r="N21" i="9" s="1"/>
  <c r="M22" i="9"/>
  <c r="N22" i="9" s="1"/>
  <c r="M18" i="9"/>
  <c r="L19" i="9"/>
  <c r="L20" i="9"/>
  <c r="L22" i="9"/>
  <c r="J19" i="9"/>
  <c r="J20" i="9"/>
  <c r="J22" i="9"/>
  <c r="F19" i="9"/>
  <c r="G19" i="9"/>
  <c r="F20" i="9"/>
  <c r="G20" i="9"/>
  <c r="F21" i="9"/>
  <c r="P21" i="9" s="1"/>
  <c r="G21" i="9"/>
  <c r="R21" i="9" s="1"/>
  <c r="F22" i="9"/>
  <c r="G22" i="9"/>
  <c r="G18" i="9"/>
  <c r="F18" i="9"/>
  <c r="J18" i="9" s="1"/>
  <c r="AI9" i="9"/>
  <c r="D9" i="8" s="1"/>
  <c r="AI10" i="9"/>
  <c r="AI11" i="9"/>
  <c r="AI12" i="9"/>
  <c r="AI8" i="9"/>
  <c r="AG9" i="9"/>
  <c r="AH9" i="9" s="1"/>
  <c r="AG10" i="9"/>
  <c r="C10" i="8" s="1"/>
  <c r="AG11" i="9"/>
  <c r="AG12" i="9"/>
  <c r="AG8" i="9"/>
  <c r="BC9" i="9"/>
  <c r="BC10" i="9"/>
  <c r="BD10" i="9" s="1"/>
  <c r="BC11" i="9"/>
  <c r="BD11" i="9" s="1"/>
  <c r="BC12" i="9"/>
  <c r="BD12" i="9" s="1"/>
  <c r="BC8" i="9"/>
  <c r="BD8" i="9" s="1"/>
  <c r="BB9" i="9"/>
  <c r="BB10" i="9"/>
  <c r="BB11" i="9"/>
  <c r="BB12" i="9"/>
  <c r="BB8" i="9"/>
  <c r="AZ9" i="9"/>
  <c r="AZ10" i="9"/>
  <c r="AZ11" i="9"/>
  <c r="AZ12" i="9"/>
  <c r="AZ8" i="9"/>
  <c r="AW9" i="9"/>
  <c r="AX9" i="9" s="1"/>
  <c r="AW10" i="9"/>
  <c r="AX10" i="9" s="1"/>
  <c r="AW11" i="9"/>
  <c r="AX11" i="9" s="1"/>
  <c r="AW12" i="9"/>
  <c r="AX12" i="9" s="1"/>
  <c r="AW8" i="9"/>
  <c r="AV9" i="9"/>
  <c r="AV10" i="9"/>
  <c r="AV11" i="9"/>
  <c r="AV12" i="9"/>
  <c r="AV8" i="9"/>
  <c r="AT9" i="9"/>
  <c r="AT10" i="9"/>
  <c r="AT11" i="9"/>
  <c r="AT12" i="9"/>
  <c r="AT8" i="9"/>
  <c r="AQ9" i="9"/>
  <c r="AQ10" i="9"/>
  <c r="AQ11" i="9"/>
  <c r="AQ12" i="9"/>
  <c r="AR12" i="9" s="1"/>
  <c r="AQ8" i="9"/>
  <c r="AR8" i="9" s="1"/>
  <c r="AP9" i="9"/>
  <c r="AP10" i="9"/>
  <c r="AP11" i="9"/>
  <c r="AP12" i="9"/>
  <c r="AP8" i="9"/>
  <c r="AN9" i="9"/>
  <c r="AN10" i="9"/>
  <c r="AN11" i="9"/>
  <c r="AN12" i="9"/>
  <c r="AN8" i="9"/>
  <c r="AE9" i="9"/>
  <c r="AE10" i="9"/>
  <c r="AF10" i="9" s="1"/>
  <c r="AE11" i="9"/>
  <c r="AE12" i="9"/>
  <c r="AF12" i="9" s="1"/>
  <c r="AE8" i="9"/>
  <c r="AD9" i="9"/>
  <c r="AD10" i="9"/>
  <c r="AD11" i="9"/>
  <c r="AD12" i="9"/>
  <c r="AD8" i="9"/>
  <c r="AB9" i="9"/>
  <c r="AB10" i="9"/>
  <c r="AB11" i="9"/>
  <c r="AB12" i="9"/>
  <c r="AB8" i="9"/>
  <c r="Y9" i="9"/>
  <c r="Z9" i="9" s="1"/>
  <c r="Y10" i="9"/>
  <c r="Y11" i="9"/>
  <c r="Y12" i="9"/>
  <c r="Z12" i="9" s="1"/>
  <c r="Y8" i="9"/>
  <c r="X9" i="9"/>
  <c r="X10" i="9"/>
  <c r="X11" i="9"/>
  <c r="X12" i="9"/>
  <c r="X8" i="9"/>
  <c r="V9" i="9"/>
  <c r="V10" i="9"/>
  <c r="V11" i="9"/>
  <c r="V12" i="9"/>
  <c r="V8" i="9"/>
  <c r="A9" i="9"/>
  <c r="A19" i="9" s="1"/>
  <c r="B9" i="9"/>
  <c r="B19" i="9" s="1"/>
  <c r="A10" i="9"/>
  <c r="A20" i="9" s="1"/>
  <c r="B10" i="9"/>
  <c r="B20" i="9" s="1"/>
  <c r="A11" i="9"/>
  <c r="A21" i="9" s="1"/>
  <c r="B11" i="9"/>
  <c r="B21" i="9" s="1"/>
  <c r="A12" i="9"/>
  <c r="A22" i="9" s="1"/>
  <c r="B12" i="9"/>
  <c r="B22" i="9" s="1"/>
  <c r="B8" i="9"/>
  <c r="B18" i="9" s="1"/>
  <c r="A8" i="9"/>
  <c r="A18" i="9" s="1"/>
  <c r="S9" i="9"/>
  <c r="T9" i="9" s="1"/>
  <c r="S10" i="9"/>
  <c r="T10" i="9" s="1"/>
  <c r="S11" i="9"/>
  <c r="T11" i="9" s="1"/>
  <c r="S12" i="9"/>
  <c r="T12" i="9" s="1"/>
  <c r="S8" i="9"/>
  <c r="R9" i="9"/>
  <c r="R10" i="9"/>
  <c r="R11" i="9"/>
  <c r="R12" i="9"/>
  <c r="R8" i="9"/>
  <c r="P9" i="9"/>
  <c r="P10" i="9"/>
  <c r="P11" i="9"/>
  <c r="P12" i="9"/>
  <c r="P8" i="9"/>
  <c r="M9" i="9"/>
  <c r="N9" i="9" s="1"/>
  <c r="M10" i="9"/>
  <c r="M11" i="9"/>
  <c r="M12" i="9"/>
  <c r="N12" i="9" s="1"/>
  <c r="M8" i="9"/>
  <c r="L9" i="9"/>
  <c r="L10" i="9"/>
  <c r="L11" i="9"/>
  <c r="L12" i="9"/>
  <c r="L8" i="9"/>
  <c r="J9" i="9"/>
  <c r="J10" i="9"/>
  <c r="J11" i="9"/>
  <c r="J12" i="9"/>
  <c r="J8" i="9"/>
  <c r="H9" i="9"/>
  <c r="H19" i="9" s="1"/>
  <c r="H10" i="9"/>
  <c r="N10" i="9" s="1"/>
  <c r="H11" i="9"/>
  <c r="H21" i="9" s="1"/>
  <c r="T21" i="9" s="1"/>
  <c r="H12" i="9"/>
  <c r="H22" i="9" s="1"/>
  <c r="E8" i="7"/>
  <c r="E9" i="7"/>
  <c r="E10" i="7"/>
  <c r="E11" i="7"/>
  <c r="E12" i="7"/>
  <c r="J8" i="7"/>
  <c r="V9" i="7"/>
  <c r="E9" i="9" s="1"/>
  <c r="E19" i="9" s="1"/>
  <c r="V10" i="7"/>
  <c r="E10" i="9" s="1"/>
  <c r="E20" i="9" s="1"/>
  <c r="V11" i="7"/>
  <c r="W11" i="7" s="1"/>
  <c r="V12" i="7"/>
  <c r="E12" i="9" s="1"/>
  <c r="E22" i="9" s="1"/>
  <c r="V8" i="7"/>
  <c r="E8" i="9" s="1"/>
  <c r="E18" i="9" s="1"/>
  <c r="Q10" i="7"/>
  <c r="P9" i="7"/>
  <c r="Q9" i="7" s="1"/>
  <c r="P10" i="7"/>
  <c r="P11" i="7"/>
  <c r="P12" i="7"/>
  <c r="Q12" i="7" s="1"/>
  <c r="P8" i="7"/>
  <c r="G9" i="7"/>
  <c r="I9" i="7"/>
  <c r="J9" i="7"/>
  <c r="K9" i="7" s="1"/>
  <c r="M9" i="7"/>
  <c r="O9" i="7"/>
  <c r="R9" i="7"/>
  <c r="S9" i="7" s="1"/>
  <c r="T9" i="7"/>
  <c r="U9" i="7" s="1"/>
  <c r="Y9" i="7"/>
  <c r="AA9" i="7"/>
  <c r="AB9" i="7"/>
  <c r="AC9" i="7"/>
  <c r="AD9" i="7"/>
  <c r="AE9" i="7" s="1"/>
  <c r="AF9" i="7"/>
  <c r="AG9" i="7" s="1"/>
  <c r="G10" i="7"/>
  <c r="I10" i="7"/>
  <c r="J10" i="7"/>
  <c r="M10" i="7"/>
  <c r="O10" i="7"/>
  <c r="R10" i="7"/>
  <c r="C10" i="9" s="1"/>
  <c r="C20" i="9" s="1"/>
  <c r="T10" i="7"/>
  <c r="D10" i="9" s="1"/>
  <c r="D20" i="9" s="1"/>
  <c r="U10" i="7"/>
  <c r="Y10" i="7"/>
  <c r="AA10" i="7"/>
  <c r="AB10" i="7"/>
  <c r="AC10" i="7" s="1"/>
  <c r="AD10" i="7"/>
  <c r="AE10" i="7" s="1"/>
  <c r="AF10" i="7"/>
  <c r="G11" i="7"/>
  <c r="I11" i="7"/>
  <c r="J11" i="7"/>
  <c r="M11" i="7"/>
  <c r="O11" i="7"/>
  <c r="R11" i="7"/>
  <c r="S11" i="7" s="1"/>
  <c r="T11" i="7"/>
  <c r="D11" i="9" s="1"/>
  <c r="D21" i="9" s="1"/>
  <c r="U11" i="7"/>
  <c r="Y11" i="7"/>
  <c r="AA11" i="7"/>
  <c r="AB11" i="7"/>
  <c r="AC11" i="7" s="1"/>
  <c r="AD11" i="7"/>
  <c r="AE11" i="7" s="1"/>
  <c r="AF11" i="7"/>
  <c r="G12" i="7"/>
  <c r="I12" i="7"/>
  <c r="J12" i="7"/>
  <c r="K12" i="7"/>
  <c r="M12" i="7"/>
  <c r="O12" i="7"/>
  <c r="R12" i="7"/>
  <c r="C12" i="9" s="1"/>
  <c r="C22" i="9" s="1"/>
  <c r="S12" i="7"/>
  <c r="T12" i="7"/>
  <c r="D12" i="9" s="1"/>
  <c r="D22" i="9" s="1"/>
  <c r="W12" i="7"/>
  <c r="Y12" i="7"/>
  <c r="AA12" i="7"/>
  <c r="AB12" i="7"/>
  <c r="AC12" i="7"/>
  <c r="AD12" i="7"/>
  <c r="AE12" i="7" s="1"/>
  <c r="AF12" i="7"/>
  <c r="AG12" i="7"/>
  <c r="AF8" i="7"/>
  <c r="AG8" i="7" s="1"/>
  <c r="AD8" i="7"/>
  <c r="AE8" i="7" s="1"/>
  <c r="AB8" i="7"/>
  <c r="AA8" i="7"/>
  <c r="Y8" i="7"/>
  <c r="T8" i="7"/>
  <c r="U8" i="7" s="1"/>
  <c r="R8" i="7"/>
  <c r="S8" i="7" s="1"/>
  <c r="O8" i="7"/>
  <c r="M8" i="7"/>
  <c r="I8" i="7"/>
  <c r="G8" i="7"/>
  <c r="K10" i="7" l="1"/>
  <c r="W10" i="7"/>
  <c r="H39" i="12"/>
  <c r="G39" i="13"/>
  <c r="H39" i="13"/>
  <c r="H39" i="14"/>
  <c r="L21" i="9"/>
  <c r="BD9" i="9"/>
  <c r="N9" i="8"/>
  <c r="I9" i="8"/>
  <c r="H20" i="9"/>
  <c r="Y20" i="9"/>
  <c r="Z20" i="9" s="1"/>
  <c r="AR9" i="9"/>
  <c r="BG12" i="9"/>
  <c r="BH12" i="9" s="1"/>
  <c r="D12" i="8"/>
  <c r="AJ12" i="9"/>
  <c r="V22" i="9"/>
  <c r="Y19" i="9"/>
  <c r="Z19" i="9" s="1"/>
  <c r="Z10" i="9"/>
  <c r="N11" i="9"/>
  <c r="AR10" i="9"/>
  <c r="AF9" i="9"/>
  <c r="Z11" i="9"/>
  <c r="AF11" i="9"/>
  <c r="AR11" i="9"/>
  <c r="BE12" i="9"/>
  <c r="C12" i="8"/>
  <c r="AH12" i="9"/>
  <c r="AJ10" i="9"/>
  <c r="D10" i="8"/>
  <c r="J21" i="9"/>
  <c r="X21" i="9"/>
  <c r="AH12" i="7"/>
  <c r="AI12" i="7" s="1"/>
  <c r="U12" i="7"/>
  <c r="S10" i="7"/>
  <c r="C9" i="9"/>
  <c r="C19" i="9" s="1"/>
  <c r="F39" i="14"/>
  <c r="G39" i="14" s="1"/>
  <c r="Y21" i="9"/>
  <c r="Z21" i="9" s="1"/>
  <c r="V21" i="9"/>
  <c r="BG11" i="9"/>
  <c r="BH11" i="9" s="1"/>
  <c r="D11" i="8"/>
  <c r="AH11" i="9"/>
  <c r="C11" i="8"/>
  <c r="BE11" i="9"/>
  <c r="K11" i="7"/>
  <c r="Q11" i="7"/>
  <c r="AJ9" i="9"/>
  <c r="BG9" i="9"/>
  <c r="BH9" i="9" s="1"/>
  <c r="BE9" i="9"/>
  <c r="C9" i="8"/>
  <c r="AK9" i="9"/>
  <c r="W9" i="7"/>
  <c r="D9" i="9"/>
  <c r="D19" i="9" s="1"/>
  <c r="C11" i="9"/>
  <c r="C21" i="9" s="1"/>
  <c r="AB21" i="9" s="1"/>
  <c r="E11" i="9"/>
  <c r="E21" i="9" s="1"/>
  <c r="AH10" i="7"/>
  <c r="AI10" i="7" s="1"/>
  <c r="AG10" i="7"/>
  <c r="X18" i="9"/>
  <c r="AD18" i="9"/>
  <c r="AX8" i="9"/>
  <c r="R18" i="9"/>
  <c r="L18" i="9"/>
  <c r="V18" i="9"/>
  <c r="P18" i="9"/>
  <c r="F39" i="38"/>
  <c r="G39" i="38" s="1"/>
  <c r="G34" i="38"/>
  <c r="H34" i="38" s="1"/>
  <c r="H39" i="38" s="1"/>
  <c r="F39" i="34"/>
  <c r="G39" i="34" s="1"/>
  <c r="G34" i="34"/>
  <c r="H34" i="34" s="1"/>
  <c r="H39" i="34" s="1"/>
  <c r="F39" i="30"/>
  <c r="G39" i="30" s="1"/>
  <c r="G34" i="30"/>
  <c r="H34" i="30" s="1"/>
  <c r="H39" i="30" s="1"/>
  <c r="G34" i="22"/>
  <c r="H34" i="22" s="1"/>
  <c r="H39" i="22" s="1"/>
  <c r="F39" i="22"/>
  <c r="G39" i="22" s="1"/>
  <c r="F39" i="24"/>
  <c r="G39" i="24" s="1"/>
  <c r="G34" i="24"/>
  <c r="H34" i="24" s="1"/>
  <c r="H39" i="24" s="1"/>
  <c r="F39" i="16"/>
  <c r="G39" i="16" s="1"/>
  <c r="G34" i="16"/>
  <c r="H34" i="16" s="1"/>
  <c r="H39" i="16" s="1"/>
  <c r="F39" i="18"/>
  <c r="G39" i="18" s="1"/>
  <c r="G34" i="18"/>
  <c r="H34" i="18" s="1"/>
  <c r="H39" i="18" s="1"/>
  <c r="F39" i="17"/>
  <c r="G39" i="17" s="1"/>
  <c r="G34" i="17"/>
  <c r="H34" i="17" s="1"/>
  <c r="H39" i="17" s="1"/>
  <c r="Y18" i="9"/>
  <c r="AJ8" i="9"/>
  <c r="D8" i="8"/>
  <c r="BG8" i="9"/>
  <c r="BH8" i="9" s="1"/>
  <c r="AH8" i="9"/>
  <c r="C8" i="8"/>
  <c r="Q8" i="7"/>
  <c r="AK8" i="9"/>
  <c r="BE8" i="9"/>
  <c r="T8" i="9"/>
  <c r="Z8" i="9"/>
  <c r="H18" i="9"/>
  <c r="T18" i="9" s="1"/>
  <c r="N8" i="9"/>
  <c r="AF8" i="9"/>
  <c r="AH10" i="9"/>
  <c r="AK10" i="9"/>
  <c r="BE10" i="9"/>
  <c r="AJ11" i="9"/>
  <c r="BF11" i="9"/>
  <c r="BI12" i="9"/>
  <c r="BJ12" i="9" s="1"/>
  <c r="AK11" i="9"/>
  <c r="BF12" i="9"/>
  <c r="BG10" i="9"/>
  <c r="BH10" i="9" s="1"/>
  <c r="AK12" i="9"/>
  <c r="D8" i="9"/>
  <c r="D18" i="9" s="1"/>
  <c r="AH9" i="7"/>
  <c r="AI9" i="7" s="1"/>
  <c r="AG11" i="7"/>
  <c r="AH11" i="7"/>
  <c r="AI11" i="7" s="1"/>
  <c r="AH8" i="7"/>
  <c r="AI8" i="7" s="1"/>
  <c r="AC8" i="7"/>
  <c r="K8" i="7"/>
  <c r="W8" i="7"/>
  <c r="BI9" i="9" l="1"/>
  <c r="BJ9" i="9" s="1"/>
  <c r="AL12" i="9"/>
  <c r="E12" i="8"/>
  <c r="I11" i="8"/>
  <c r="O11" i="8"/>
  <c r="P9" i="8"/>
  <c r="O9" i="8"/>
  <c r="M9" i="8"/>
  <c r="G9" i="8"/>
  <c r="L11" i="8"/>
  <c r="G11" i="8"/>
  <c r="BI11" i="9"/>
  <c r="BJ11" i="9" s="1"/>
  <c r="AL11" i="9"/>
  <c r="E11" i="8"/>
  <c r="BF9" i="9"/>
  <c r="AL9" i="9"/>
  <c r="E9" i="8"/>
  <c r="AL10" i="9"/>
  <c r="E10" i="8"/>
  <c r="Z18" i="9"/>
  <c r="AF18" i="9"/>
  <c r="N18" i="9"/>
  <c r="G8" i="8"/>
  <c r="M8" i="8"/>
  <c r="I8" i="8"/>
  <c r="O8" i="8"/>
  <c r="AL8" i="9"/>
  <c r="E8" i="8"/>
  <c r="BI8" i="9"/>
  <c r="BJ8" i="9" s="1"/>
  <c r="BF8" i="9"/>
  <c r="BF10" i="9"/>
  <c r="BI10" i="9"/>
  <c r="BJ10" i="9" s="1"/>
  <c r="D18" i="8"/>
  <c r="C18" i="8"/>
  <c r="G13" i="9"/>
  <c r="F13" i="9"/>
  <c r="K9" i="8" l="1"/>
  <c r="Q9" i="8"/>
  <c r="K11" i="8"/>
  <c r="P11" i="8"/>
  <c r="Q11" i="8" s="1"/>
  <c r="M11" i="8"/>
  <c r="O18" i="8"/>
  <c r="I18" i="8"/>
  <c r="G18" i="8"/>
  <c r="M18" i="8"/>
  <c r="K8" i="8"/>
  <c r="Q8" i="8"/>
  <c r="G23" i="9"/>
  <c r="F23" i="9"/>
  <c r="E18" i="8"/>
  <c r="H23" i="9"/>
  <c r="Q18" i="8" l="1"/>
  <c r="K18" i="8"/>
  <c r="H13" i="9"/>
  <c r="F22" i="10"/>
  <c r="E27" i="10"/>
  <c r="D27" i="10"/>
  <c r="B27" i="10"/>
  <c r="F26" i="10"/>
  <c r="G26" i="10" s="1"/>
  <c r="H26" i="10" s="1"/>
  <c r="F25" i="10"/>
  <c r="F24" i="10"/>
  <c r="G24" i="10" s="1"/>
  <c r="H24" i="10" s="1"/>
  <c r="F23" i="10"/>
  <c r="G23" i="10" s="1"/>
  <c r="H23" i="10" s="1"/>
  <c r="N13" i="8"/>
  <c r="L13" i="8"/>
  <c r="BA13" i="9"/>
  <c r="F11" i="10"/>
  <c r="F12" i="10"/>
  <c r="F13" i="10"/>
  <c r="F14" i="10"/>
  <c r="E15" i="10"/>
  <c r="D15" i="10"/>
  <c r="C15" i="10"/>
  <c r="B15" i="10"/>
  <c r="H13" i="8"/>
  <c r="F13" i="8"/>
  <c r="AC23" i="9"/>
  <c r="AA23" i="9"/>
  <c r="Q23" i="9"/>
  <c r="O23" i="9"/>
  <c r="K23" i="9"/>
  <c r="I23" i="9"/>
  <c r="AU13" i="9"/>
  <c r="AS13" i="9"/>
  <c r="AW13" i="9"/>
  <c r="AO13" i="9"/>
  <c r="AM13" i="9"/>
  <c r="AC13" i="9"/>
  <c r="AA13" i="9"/>
  <c r="Q13" i="9"/>
  <c r="O13" i="9"/>
  <c r="K13" i="9"/>
  <c r="I13" i="9"/>
  <c r="W13" i="9"/>
  <c r="U13" i="9"/>
  <c r="C8" i="9"/>
  <c r="C18" i="9" s="1"/>
  <c r="AB18" i="9" s="1"/>
  <c r="AF13" i="7"/>
  <c r="AD13" i="7"/>
  <c r="Z13" i="7"/>
  <c r="X13" i="7"/>
  <c r="N13" i="7"/>
  <c r="L13" i="7"/>
  <c r="H13" i="7"/>
  <c r="F13" i="7"/>
  <c r="D13" i="7"/>
  <c r="C13" i="7"/>
  <c r="F15" i="10" l="1"/>
  <c r="G22" i="10"/>
  <c r="H22" i="10" s="1"/>
  <c r="F27" i="10"/>
  <c r="G27" i="10" s="1"/>
  <c r="G25" i="10"/>
  <c r="H25" i="10" s="1"/>
  <c r="G14" i="10"/>
  <c r="H14" i="10" s="1"/>
  <c r="G13" i="10"/>
  <c r="H13" i="10" s="1"/>
  <c r="G12" i="10"/>
  <c r="H12" i="10" s="1"/>
  <c r="G11" i="10"/>
  <c r="H11" i="10" s="1"/>
  <c r="F23" i="8"/>
  <c r="M13" i="9"/>
  <c r="J23" i="8"/>
  <c r="H23" i="8"/>
  <c r="E13" i="7"/>
  <c r="J13" i="7"/>
  <c r="AB13" i="7"/>
  <c r="R13" i="7"/>
  <c r="W23" i="9"/>
  <c r="AE13" i="9"/>
  <c r="P13" i="7"/>
  <c r="AH13" i="7"/>
  <c r="S13" i="9"/>
  <c r="AI13" i="9"/>
  <c r="T13" i="7"/>
  <c r="AE23" i="9"/>
  <c r="U23" i="9"/>
  <c r="S23" i="9"/>
  <c r="J13" i="8"/>
  <c r="D23" i="9"/>
  <c r="F37" i="10"/>
  <c r="G37" i="10" s="1"/>
  <c r="H37" i="10" s="1"/>
  <c r="D39" i="10"/>
  <c r="L23" i="8"/>
  <c r="N23" i="8"/>
  <c r="B39" i="10"/>
  <c r="F35" i="10"/>
  <c r="G35" i="10" s="1"/>
  <c r="H35" i="10" s="1"/>
  <c r="P13" i="8"/>
  <c r="AY13" i="9"/>
  <c r="F38" i="10"/>
  <c r="G38" i="10" s="1"/>
  <c r="H38" i="10" s="1"/>
  <c r="F36" i="10"/>
  <c r="G36" i="10" s="1"/>
  <c r="H36" i="10" s="1"/>
  <c r="C39" i="10"/>
  <c r="E39" i="10"/>
  <c r="C23" i="9"/>
  <c r="M23" i="9"/>
  <c r="AG13" i="9"/>
  <c r="AQ13" i="9"/>
  <c r="H27" i="10" l="1"/>
  <c r="H39" i="10"/>
  <c r="H15" i="10"/>
  <c r="G15" i="10"/>
  <c r="Y23" i="9"/>
  <c r="C13" i="9"/>
  <c r="C13" i="8"/>
  <c r="V13" i="7"/>
  <c r="AK13" i="9"/>
  <c r="P23" i="8"/>
  <c r="BE13" i="9"/>
  <c r="E13" i="9"/>
  <c r="D13" i="9"/>
  <c r="D13" i="8"/>
  <c r="F39" i="10"/>
  <c r="G39" i="10" s="1"/>
  <c r="BC13" i="9"/>
  <c r="BG13" i="9"/>
  <c r="E23" i="9"/>
  <c r="Y13" i="9"/>
  <c r="C23" i="8" l="1"/>
  <c r="D23" i="8"/>
  <c r="E13" i="8"/>
  <c r="BI13" i="9"/>
  <c r="E23" i="8" l="1"/>
</calcChain>
</file>

<file path=xl/sharedStrings.xml><?xml version="1.0" encoding="utf-8"?>
<sst xmlns="http://schemas.openxmlformats.org/spreadsheetml/2006/main" count="1821" uniqueCount="83">
  <si>
    <t>Registo de Informação sobre Conclusão dos Cursos (INDICADOR EQAVET 4a)</t>
  </si>
  <si>
    <t>Designação do Operador:</t>
  </si>
  <si>
    <t>Código SIGO:</t>
  </si>
  <si>
    <t>Concelho:</t>
  </si>
  <si>
    <t>Ciclo de Formaçao:</t>
  </si>
  <si>
    <t>Data de recolha:</t>
  </si>
  <si>
    <t>DESIGNAÇÃO DO CURSO
(iniciado no ciclo de formação em analise)</t>
  </si>
  <si>
    <t>CÓDIGO DA ÁREA EF 
(Portaria 256/2005)</t>
  </si>
  <si>
    <t>CONCLUSÃO APÓS TEMPO PREVISTO
(ate 31Dez do ano seguinte ao último ano do ciclo de formação)</t>
  </si>
  <si>
    <t>CONCLUSÃO GLOBAL</t>
  </si>
  <si>
    <t>M</t>
  </si>
  <si>
    <t>F</t>
  </si>
  <si>
    <t>Taxa (%)</t>
  </si>
  <si>
    <t>DESISTÊNCIAS</t>
  </si>
  <si>
    <t>NÃO APROVAÇÃO</t>
  </si>
  <si>
    <t>TOTAIS</t>
  </si>
  <si>
    <t>INGRESSOS a)</t>
  </si>
  <si>
    <t>CONCLUSÃO NO TEMPO PREVISTO
(ate 31Dez do ultimo ano do ciclo de formação)</t>
  </si>
  <si>
    <t>a) Nº total de alunos/formandos que ingressaram no curso em qualquer momento do ciclo de formação género masculino (M); género feminino (F); total (T)</t>
  </si>
  <si>
    <t>T</t>
  </si>
  <si>
    <t>Registo de Informação sobre Colocação dos Cursos (INDICADOR EQAVET 5a)</t>
  </si>
  <si>
    <t>b) Diplomados que estao à procura de emprego, isto é, formalmente registados num sistema/serviço destinado a esse efeito</t>
  </si>
  <si>
    <t>d) Diplomados que não estão em qualquer das situações referidas anteriormente</t>
  </si>
  <si>
    <t>NOTAS:</t>
  </si>
  <si>
    <t>1 - Quando o diplomado se encontra em mais do que uma situação, é indicada a situação principal (definida em função do tempo semanal alocado à mesma)</t>
  </si>
  <si>
    <t>DESIGNAÇÃO DO CURSO</t>
  </si>
  <si>
    <t>Registo de Informação sobre Diplomados a trabalhar na respetiva Área de Educação e Formação 
(INDICADOR EQAVET 6a)</t>
  </si>
  <si>
    <t>Registo de Informação sobre Conclusão dos Cursos (INDICADOR EQAVET 6b3)</t>
  </si>
  <si>
    <t>Curso</t>
  </si>
  <si>
    <t>COMPETÊNCIAS</t>
  </si>
  <si>
    <t>1. Insatisfeito</t>
  </si>
  <si>
    <t>2. Pouco 
Satisfeito</t>
  </si>
  <si>
    <t>3. Satisfeito</t>
  </si>
  <si>
    <t>4. Muito 
Satisfeito</t>
  </si>
  <si>
    <t>Totais</t>
  </si>
  <si>
    <t>SITUAÇÃO 1 - Empregados em profissões relacionadas com o curso/AEF concluído</t>
  </si>
  <si>
    <r>
      <t xml:space="preserve">SITUAÇÃO 2 - Empregados em profissões </t>
    </r>
    <r>
      <rPr>
        <b/>
        <u/>
        <sz val="11"/>
        <rFont val="Calibri"/>
        <family val="2"/>
        <scheme val="minor"/>
      </rPr>
      <t>não</t>
    </r>
    <r>
      <rPr>
        <b/>
        <sz val="11"/>
        <rFont val="Calibri"/>
        <family val="2"/>
        <scheme val="minor"/>
      </rPr>
      <t xml:space="preserve"> relacionadas com o curso/AEF concluído</t>
    </r>
  </si>
  <si>
    <t>SITUAÇÃO 1+2 - Empregados em profissões relacionadas e não relacionadas com o curso/AEF concluído</t>
  </si>
  <si>
    <t>Elaborar uma folha de registo para cada Curso, de acordo com a situação aplicável (1: Empregados em Profissões relacionadas com o curso/AEF concluido"; 2: "Empregados em profissões não relacionadas com o curso /AEF concluido")</t>
  </si>
  <si>
    <t>a) Número total de empregados avaliados pelos empregadores por competência</t>
  </si>
  <si>
    <t>EMPREGADOS A TEMPO COMPLETO - D</t>
  </si>
  <si>
    <t>EMPREGADOS A TEMPO PARCIAL - E</t>
  </si>
  <si>
    <t>EMPREGADOS (CONTRATO SEM TERMO) - F</t>
  </si>
  <si>
    <t>EMPREGADOS (CONTRATO A TERMO) - G</t>
  </si>
  <si>
    <t>TOTAL DE EMPREGADOS POR CONTA DE OUTRÉM - H
(ETC+ETP ou ECST+ECT)</t>
  </si>
  <si>
    <r>
      <t>À PROCURA DE EMPREGO</t>
    </r>
    <r>
      <rPr>
        <sz val="11"/>
        <color rgb="FFFF0000"/>
        <rFont val="Calibri"/>
        <family val="2"/>
        <scheme val="minor"/>
      </rPr>
      <t xml:space="preserve"> b) - </t>
    </r>
    <r>
      <rPr>
        <sz val="11"/>
        <rFont val="Calibri"/>
        <family val="2"/>
        <scheme val="minor"/>
      </rPr>
      <t>I</t>
    </r>
  </si>
  <si>
    <t>TRABALHADORES POR CONTA PRÓPRIA - J</t>
  </si>
  <si>
    <t>TOTAL NO MERCADO DE TRABALHO
H+I+J+K</t>
  </si>
  <si>
    <r>
      <t xml:space="preserve">A FREQUENTAR FORMAÇÃO DE NÍVEL PÓS SECUNDÁRIO </t>
    </r>
    <r>
      <rPr>
        <sz val="11"/>
        <color rgb="FFFF0000"/>
        <rFont val="Calibri"/>
        <family val="2"/>
        <scheme val="minor"/>
      </rPr>
      <t xml:space="preserve">c) </t>
    </r>
    <r>
      <rPr>
        <sz val="11"/>
        <rFont val="Calibri"/>
        <family val="2"/>
        <scheme val="minor"/>
      </rPr>
      <t>- M</t>
    </r>
  </si>
  <si>
    <t>A FREQUENTAR O ENSINO SUPERIOR - N</t>
  </si>
  <si>
    <t>TOTAL EM PROSSEGUIMENTO DE ESTUDOS - O
(M+N)</t>
  </si>
  <si>
    <t>OUTRAS SITUAÇÕES</t>
  </si>
  <si>
    <t>A FREQUENTAR ESTÁGIOS PROFISSIONAIS REMUNERADOS - K</t>
  </si>
  <si>
    <t>c) Diplomados que estão a frequentar cursos de formação de nível pós-secundário (CET, CTESP)</t>
  </si>
  <si>
    <t>DIPLOMADOS QUE EXERCEM PROFISSÕES RELACIONADAS COM O CURSO/AEF CONCLUIDO - D</t>
  </si>
  <si>
    <t>DIPLOMADOS QUE EXERCEM PROFISSÕES NÃO RELACIONADAS COM O CURSO/AEF CONCLUIDO - E</t>
  </si>
  <si>
    <t>Situação 1 - DIPLOMADOS EMPREGADOS POR CONTA DE OUTRÉM</t>
  </si>
  <si>
    <t>Situação 2 - DIPLOMADOS A TRABALHAR POR CONTA PRÓPRIA</t>
  </si>
  <si>
    <t>DIPLOMADOS A TRABALHAR POR CONTA PROPRIA - F</t>
  </si>
  <si>
    <t>DIPLOMADOS QUE EXERCEM PROFISSÕES RELACIONADAS COM O CURSO/AEF CONCLUIDO - G</t>
  </si>
  <si>
    <t>DIPLOMADOS QUE EXERCEM PROFISSÕES NÃO RELACIONADAS COM O CURSO/AEF CONCLUIDO - H</t>
  </si>
  <si>
    <t>DIPLOMADOS EMPREGADOS POR CONTA DE OUTRÉM - C</t>
  </si>
  <si>
    <t>Competências técnicas inerentes ao posto de trabalho</t>
  </si>
  <si>
    <t>Planeamento e Organização</t>
  </si>
  <si>
    <t>Responsabilidade e Autonomia</t>
  </si>
  <si>
    <t>Comunicações e Relações Interpessoais</t>
  </si>
  <si>
    <t>Trabalho em Equipa</t>
  </si>
  <si>
    <t>TAXA SATISFAÇÃO EMPREGADORES POR COMPETÊNCIA - D</t>
  </si>
  <si>
    <t>MÉDIA SATISFAÇÃO EMPREGADORES POR COMPETÊNCIA - E</t>
  </si>
  <si>
    <r>
      <t>Satisfação dos empregadores -</t>
    </r>
    <r>
      <rPr>
        <b/>
        <sz val="11"/>
        <color rgb="FFFF0000"/>
        <rFont val="Calibri"/>
        <family val="2"/>
        <scheme val="minor"/>
      </rPr>
      <t xml:space="preserve"> a)</t>
    </r>
  </si>
  <si>
    <r>
      <t xml:space="preserve">Satisfação dos empregadores  </t>
    </r>
    <r>
      <rPr>
        <b/>
        <sz val="11"/>
        <color rgb="FFFF0000"/>
        <rFont val="Calibri"/>
        <family val="2"/>
        <scheme val="minor"/>
      </rPr>
      <t>a)</t>
    </r>
  </si>
  <si>
    <t>a) Nº Diplomados conforme informação colunas R a W do Indicador 4a) - Conforme informação email ANQEP 11/04/2016 o denominador será o nº total de contatos com sucesso</t>
  </si>
  <si>
    <r>
      <t>DIPLOMADOS</t>
    </r>
    <r>
      <rPr>
        <sz val="11"/>
        <color rgb="FFFF0000"/>
        <rFont val="Calibri"/>
        <family val="2"/>
        <scheme val="minor"/>
      </rPr>
      <t xml:space="preserve"> (decorrente do 4a)</t>
    </r>
  </si>
  <si>
    <r>
      <t>Nº TOTAL DE RESPOSTAS OBTIDAS</t>
    </r>
    <r>
      <rPr>
        <sz val="11"/>
        <color rgb="FFFF0000"/>
        <rFont val="Calibri"/>
        <family val="2"/>
        <scheme val="minor"/>
      </rPr>
      <t xml:space="preserve"> (EMAIL DA ANQEP 11/04/2016)</t>
    </r>
  </si>
  <si>
    <t>Ciclo de Formação:</t>
  </si>
  <si>
    <t>TOTAL DE AVALIAÇÕES ATRIBUIDAS PELOS EMPREGADORES - C</t>
  </si>
  <si>
    <t>Agrupamento de Escolas de Valongo</t>
  </si>
  <si>
    <t>Valongo</t>
  </si>
  <si>
    <t>Curso Profissional de Técnico de Turismo</t>
  </si>
  <si>
    <t>Técnico Eletrónica, Automação e Computadores</t>
  </si>
  <si>
    <t>Técnico de Gestão e Programação de Sistemas Informáticos</t>
  </si>
  <si>
    <t>2015/2018</t>
  </si>
  <si>
    <t>Técnico de Restauraçãoa- Cozinha/Pastelaria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</si>
</sst>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0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2" xfId="0" applyFont="1" applyBorder="1"/>
    <xf numFmtId="0" fontId="1" fillId="4" borderId="2" xfId="0" applyFont="1" applyFill="1" applyBorder="1" applyAlignment="1">
      <alignment horizontal="center"/>
    </xf>
    <xf numFmtId="10" fontId="1" fillId="4" borderId="2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2" fillId="3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Fill="1" applyBorder="1"/>
    <xf numFmtId="0" fontId="1" fillId="0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164" fontId="1" fillId="4" borderId="2" xfId="0" applyNumberFormat="1" applyFont="1" applyFill="1" applyBorder="1" applyProtection="1"/>
    <xf numFmtId="0" fontId="1" fillId="6" borderId="2" xfId="0" applyFont="1" applyFill="1" applyBorder="1" applyProtection="1"/>
    <xf numFmtId="0" fontId="1" fillId="4" borderId="2" xfId="0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1" fillId="2" borderId="23" xfId="0" applyNumberFormat="1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65" fontId="1" fillId="2" borderId="31" xfId="0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164" fontId="1" fillId="2" borderId="28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165" fontId="1" fillId="2" borderId="25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8" xfId="0" applyFont="1" applyBorder="1"/>
    <xf numFmtId="0" fontId="1" fillId="3" borderId="33" xfId="0" applyFont="1" applyFill="1" applyBorder="1" applyAlignment="1">
      <alignment horizontal="center" vertical="center" wrapText="1"/>
    </xf>
    <xf numFmtId="0" fontId="1" fillId="0" borderId="36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2" borderId="3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165" fontId="1" fillId="2" borderId="29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1" fillId="2" borderId="20" xfId="0" applyNumberFormat="1" applyFont="1" applyFill="1" applyBorder="1" applyAlignment="1">
      <alignment horizontal="center"/>
    </xf>
    <xf numFmtId="0" fontId="1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2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17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8" fillId="4" borderId="2" xfId="0" applyFont="1" applyFill="1" applyBorder="1" applyAlignment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164" fontId="8" fillId="4" borderId="2" xfId="0" applyNumberFormat="1" applyFont="1" applyFill="1" applyBorder="1" applyAlignment="1">
      <alignment horizontal="center"/>
    </xf>
    <xf numFmtId="10" fontId="8" fillId="4" borderId="2" xfId="0" applyNumberFormat="1" applyFont="1" applyFill="1" applyBorder="1" applyAlignment="1">
      <alignment horizontal="center"/>
    </xf>
    <xf numFmtId="0" fontId="8" fillId="0" borderId="2" xfId="0" applyFont="1" applyBorder="1" applyProtection="1">
      <protection locked="0"/>
    </xf>
    <xf numFmtId="164" fontId="8" fillId="4" borderId="2" xfId="0" applyNumberFormat="1" applyFont="1" applyFill="1" applyBorder="1"/>
    <xf numFmtId="0" fontId="8" fillId="2" borderId="2" xfId="0" applyFont="1" applyFill="1" applyBorder="1" applyAlignment="1">
      <alignment horizontal="center"/>
    </xf>
    <xf numFmtId="164" fontId="8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A1:AI15"/>
  <sheetViews>
    <sheetView topLeftCell="B1" zoomScale="60" zoomScaleNormal="60" workbookViewId="0">
      <selection activeCell="K17" sqref="K17"/>
    </sheetView>
  </sheetViews>
  <sheetFormatPr defaultColWidth="9.140625" defaultRowHeight="15" x14ac:dyDescent="0.25"/>
  <cols>
    <col min="1" max="1" width="23.7109375" style="1" customWidth="1"/>
    <col min="2" max="2" width="79.85546875" style="1" customWidth="1"/>
    <col min="3" max="23" width="8.7109375" style="2" customWidth="1"/>
    <col min="24" max="37" width="8.7109375" style="1" customWidth="1"/>
    <col min="38" max="16384" width="9.140625" style="1"/>
  </cols>
  <sheetData>
    <row r="1" spans="1:35" ht="48.75" customHeight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6"/>
    </row>
    <row r="2" spans="1:35" x14ac:dyDescent="0.25">
      <c r="A2" s="12" t="s">
        <v>1</v>
      </c>
      <c r="B2" s="107" t="s">
        <v>76</v>
      </c>
      <c r="C2" s="107"/>
      <c r="D2" s="107"/>
      <c r="E2" s="107"/>
      <c r="F2" s="107"/>
      <c r="G2" s="107"/>
      <c r="H2" s="107"/>
      <c r="I2" s="107"/>
      <c r="J2" s="111" t="s">
        <v>2</v>
      </c>
      <c r="K2" s="112"/>
      <c r="L2" s="117">
        <v>750</v>
      </c>
      <c r="M2" s="118"/>
      <c r="N2" s="118"/>
      <c r="O2" s="118"/>
      <c r="P2" s="118"/>
      <c r="Q2" s="119"/>
      <c r="R2" s="111" t="s">
        <v>3</v>
      </c>
      <c r="S2" s="112"/>
      <c r="T2" s="117" t="s">
        <v>77</v>
      </c>
      <c r="U2" s="118"/>
      <c r="V2" s="118"/>
      <c r="W2" s="118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</row>
    <row r="3" spans="1:35" x14ac:dyDescent="0.25">
      <c r="A3" s="13" t="s">
        <v>4</v>
      </c>
      <c r="B3" s="108" t="s">
        <v>81</v>
      </c>
      <c r="C3" s="109"/>
      <c r="D3" s="109"/>
      <c r="E3" s="109"/>
      <c r="F3" s="109"/>
      <c r="G3" s="109"/>
      <c r="H3" s="109"/>
      <c r="I3" s="110"/>
      <c r="J3" s="113" t="s">
        <v>5</v>
      </c>
      <c r="K3" s="114"/>
      <c r="L3" s="115">
        <v>43922</v>
      </c>
      <c r="M3" s="116"/>
      <c r="N3" s="116"/>
      <c r="O3" s="116"/>
      <c r="P3" s="116"/>
      <c r="Q3" s="116"/>
      <c r="R3" s="8"/>
      <c r="S3" s="8"/>
      <c r="T3" s="8"/>
      <c r="U3" s="8"/>
      <c r="V3" s="8"/>
      <c r="W3" s="8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9"/>
    </row>
    <row r="6" spans="1:35" ht="45" customHeight="1" x14ac:dyDescent="0.25">
      <c r="A6" s="122" t="s">
        <v>7</v>
      </c>
      <c r="B6" s="122" t="s">
        <v>6</v>
      </c>
      <c r="C6" s="122" t="s">
        <v>16</v>
      </c>
      <c r="D6" s="122"/>
      <c r="E6" s="122"/>
      <c r="F6" s="122" t="s">
        <v>17</v>
      </c>
      <c r="G6" s="122"/>
      <c r="H6" s="122"/>
      <c r="I6" s="122"/>
      <c r="J6" s="122"/>
      <c r="K6" s="122"/>
      <c r="L6" s="122" t="s">
        <v>8</v>
      </c>
      <c r="M6" s="122"/>
      <c r="N6" s="122"/>
      <c r="O6" s="122"/>
      <c r="P6" s="122"/>
      <c r="Q6" s="122"/>
      <c r="R6" s="122" t="s">
        <v>9</v>
      </c>
      <c r="S6" s="122"/>
      <c r="T6" s="122"/>
      <c r="U6" s="122"/>
      <c r="V6" s="122"/>
      <c r="W6" s="122"/>
      <c r="X6" s="120" t="s">
        <v>13</v>
      </c>
      <c r="Y6" s="120"/>
      <c r="Z6" s="120"/>
      <c r="AA6" s="120"/>
      <c r="AB6" s="120"/>
      <c r="AC6" s="120"/>
      <c r="AD6" s="120" t="s">
        <v>14</v>
      </c>
      <c r="AE6" s="120"/>
      <c r="AF6" s="120"/>
      <c r="AG6" s="120"/>
      <c r="AH6" s="120"/>
      <c r="AI6" s="120"/>
    </row>
    <row r="7" spans="1:35" x14ac:dyDescent="0.25">
      <c r="A7" s="122"/>
      <c r="B7" s="122"/>
      <c r="C7" s="3" t="s">
        <v>10</v>
      </c>
      <c r="D7" s="3" t="s">
        <v>11</v>
      </c>
      <c r="E7" s="3" t="s">
        <v>19</v>
      </c>
      <c r="F7" s="3" t="s">
        <v>10</v>
      </c>
      <c r="G7" s="3" t="s">
        <v>12</v>
      </c>
      <c r="H7" s="3" t="s">
        <v>11</v>
      </c>
      <c r="I7" s="3" t="s">
        <v>12</v>
      </c>
      <c r="J7" s="3" t="s">
        <v>19</v>
      </c>
      <c r="K7" s="3" t="s">
        <v>12</v>
      </c>
      <c r="L7" s="3" t="s">
        <v>10</v>
      </c>
      <c r="M7" s="3" t="s">
        <v>12</v>
      </c>
      <c r="N7" s="3" t="s">
        <v>11</v>
      </c>
      <c r="O7" s="3" t="s">
        <v>12</v>
      </c>
      <c r="P7" s="3" t="s">
        <v>19</v>
      </c>
      <c r="Q7" s="3" t="s">
        <v>12</v>
      </c>
      <c r="R7" s="3" t="s">
        <v>10</v>
      </c>
      <c r="S7" s="3" t="s">
        <v>12</v>
      </c>
      <c r="T7" s="3" t="s">
        <v>11</v>
      </c>
      <c r="U7" s="3" t="s">
        <v>12</v>
      </c>
      <c r="V7" s="3" t="s">
        <v>19</v>
      </c>
      <c r="W7" s="3" t="s">
        <v>12</v>
      </c>
      <c r="X7" s="3" t="s">
        <v>10</v>
      </c>
      <c r="Y7" s="3" t="s">
        <v>12</v>
      </c>
      <c r="Z7" s="3" t="s">
        <v>11</v>
      </c>
      <c r="AA7" s="3" t="s">
        <v>12</v>
      </c>
      <c r="AB7" s="3" t="s">
        <v>19</v>
      </c>
      <c r="AC7" s="3" t="s">
        <v>12</v>
      </c>
      <c r="AD7" s="3" t="s">
        <v>10</v>
      </c>
      <c r="AE7" s="3" t="s">
        <v>12</v>
      </c>
      <c r="AF7" s="3" t="s">
        <v>11</v>
      </c>
      <c r="AG7" s="3" t="s">
        <v>12</v>
      </c>
      <c r="AH7" s="3" t="s">
        <v>19</v>
      </c>
      <c r="AI7" s="3" t="s">
        <v>12</v>
      </c>
    </row>
    <row r="8" spans="1:35" ht="31.5" customHeight="1" x14ac:dyDescent="0.25">
      <c r="A8" s="48">
        <v>812</v>
      </c>
      <c r="B8" s="49" t="s">
        <v>78</v>
      </c>
      <c r="C8" s="48">
        <v>7</v>
      </c>
      <c r="D8" s="48">
        <v>22</v>
      </c>
      <c r="E8" s="10">
        <f>IF(C8+D8=0,"",C8+D8)</f>
        <v>29</v>
      </c>
      <c r="F8" s="48">
        <v>1</v>
      </c>
      <c r="G8" s="35">
        <f>IF(F8="","",F8/C8)</f>
        <v>0.14285714285714285</v>
      </c>
      <c r="H8" s="48">
        <v>11</v>
      </c>
      <c r="I8" s="35">
        <f>IF(H8="","",H8/D8)</f>
        <v>0.5</v>
      </c>
      <c r="J8" s="10">
        <f>IF(F8+H8=0,"",F8+H8)</f>
        <v>12</v>
      </c>
      <c r="K8" s="35">
        <f>IF(J8="","",J8/E8)</f>
        <v>0.41379310344827586</v>
      </c>
      <c r="L8" s="48">
        <v>1</v>
      </c>
      <c r="M8" s="35">
        <f>IF(L8="","",L8/C8)</f>
        <v>0.14285714285714285</v>
      </c>
      <c r="N8" s="48">
        <v>3</v>
      </c>
      <c r="O8" s="35">
        <f>IF(N8=0,"",N8/D8)</f>
        <v>0.13636363636363635</v>
      </c>
      <c r="P8" s="10">
        <f>IF(L8+N8=0,0,L8+N8)</f>
        <v>4</v>
      </c>
      <c r="Q8" s="35">
        <f>IF(P8=0,"",P8/E8)</f>
        <v>0.13793103448275862</v>
      </c>
      <c r="R8" s="10">
        <f>IF(F8+L8=0,"",F8+L8)</f>
        <v>2</v>
      </c>
      <c r="S8" s="35">
        <f>IF(R8="","",R8/C8)</f>
        <v>0.2857142857142857</v>
      </c>
      <c r="T8" s="10">
        <f>IF(H8+N8=0,"",H8+N8)</f>
        <v>14</v>
      </c>
      <c r="U8" s="35">
        <f>IF(T8="","",T8/D8)</f>
        <v>0.63636363636363635</v>
      </c>
      <c r="V8" s="10">
        <f>IF(F8+H8+L8+N8=0,"",F8+H8+L8+N8)</f>
        <v>16</v>
      </c>
      <c r="W8" s="35">
        <f>IF(V8="","",V8/E8)</f>
        <v>0.55172413793103448</v>
      </c>
      <c r="X8" s="49">
        <v>5</v>
      </c>
      <c r="Y8" s="36">
        <f>IF(X8="","",X8/C8)</f>
        <v>0.7142857142857143</v>
      </c>
      <c r="Z8" s="49">
        <v>5</v>
      </c>
      <c r="AA8" s="36">
        <f>IF(Z8="","",Z8/D8)</f>
        <v>0.22727272727272727</v>
      </c>
      <c r="AB8" s="10">
        <f>IF(X8+Z8=0,"",X8+Z8)</f>
        <v>10</v>
      </c>
      <c r="AC8" s="36">
        <f>IF(AB8="","",AB8/E8)</f>
        <v>0.34482758620689657</v>
      </c>
      <c r="AD8" s="51">
        <f>IF(C8-F8-L8-X8=0,0,C8-F8-L8-X8)</f>
        <v>0</v>
      </c>
      <c r="AE8" s="50" t="str">
        <f>IF(AD8=0,"",AD8/C8)</f>
        <v/>
      </c>
      <c r="AF8" s="51">
        <f>IF(D8-H8-N8-Z8=0,0,D8-H8-N8-Z8)</f>
        <v>3</v>
      </c>
      <c r="AG8" s="50">
        <f>IF(AF8=0,"",AF8/D8)</f>
        <v>0.13636363636363635</v>
      </c>
      <c r="AH8" s="10">
        <f>IF(AD8+AF8=0,"",AD8+AF8)</f>
        <v>3</v>
      </c>
      <c r="AI8" s="36">
        <f>IF(AH8="","",AH8/E8)</f>
        <v>0.10344827586206896</v>
      </c>
    </row>
    <row r="9" spans="1:35" ht="31.5" customHeight="1" x14ac:dyDescent="0.25">
      <c r="A9" s="48">
        <v>811</v>
      </c>
      <c r="B9" s="49" t="s">
        <v>82</v>
      </c>
      <c r="C9" s="48">
        <v>15</v>
      </c>
      <c r="D9" s="48">
        <v>12</v>
      </c>
      <c r="E9" s="10">
        <f t="shared" ref="E9:E12" si="0">IF(C9+D9=0,"",C9+D9)</f>
        <v>27</v>
      </c>
      <c r="F9" s="48">
        <v>3</v>
      </c>
      <c r="G9" s="35">
        <f t="shared" ref="G9:G12" si="1">IF(F9="","",F9/C9)</f>
        <v>0.2</v>
      </c>
      <c r="H9" s="48">
        <v>5</v>
      </c>
      <c r="I9" s="35">
        <f t="shared" ref="I9:I12" si="2">IF(H9="","",H9/D9)</f>
        <v>0.41666666666666669</v>
      </c>
      <c r="J9" s="10">
        <f t="shared" ref="J9:J12" si="3">IF(F9+H9=0,"",F9+H9)</f>
        <v>8</v>
      </c>
      <c r="K9" s="35">
        <f t="shared" ref="K9:K12" si="4">IF(J9="","",J9/E9)</f>
        <v>0.29629629629629628</v>
      </c>
      <c r="L9" s="48">
        <v>1</v>
      </c>
      <c r="M9" s="35">
        <f t="shared" ref="M9:M12" si="5">IF(L9="","",L9/C9)</f>
        <v>6.6666666666666666E-2</v>
      </c>
      <c r="N9" s="48">
        <v>3</v>
      </c>
      <c r="O9" s="35">
        <f t="shared" ref="O9:O12" si="6">IF(N9=0,"",N9/D9)</f>
        <v>0.25</v>
      </c>
      <c r="P9" s="10">
        <f t="shared" ref="P9:P12" si="7">IF(L9+N9=0,0,L9+N9)</f>
        <v>4</v>
      </c>
      <c r="Q9" s="35">
        <f t="shared" ref="Q9:Q12" si="8">IF(P9=0,"",P9/E9)</f>
        <v>0.14814814814814814</v>
      </c>
      <c r="R9" s="10">
        <f t="shared" ref="R9:R12" si="9">IF(F9+L9=0,"",F9+L9)</f>
        <v>4</v>
      </c>
      <c r="S9" s="35">
        <f t="shared" ref="S9:S12" si="10">IF(R9="","",R9/C9)</f>
        <v>0.26666666666666666</v>
      </c>
      <c r="T9" s="10">
        <f t="shared" ref="T9:T12" si="11">IF(H9+N9=0,"",H9+N9)</f>
        <v>8</v>
      </c>
      <c r="U9" s="35">
        <f t="shared" ref="U9:U12" si="12">IF(T9="","",T9/D9)</f>
        <v>0.66666666666666663</v>
      </c>
      <c r="V9" s="10">
        <f t="shared" ref="V9:V12" si="13">IF(F9+H9+L9+N9=0,"",F9+H9+L9+N9)</f>
        <v>12</v>
      </c>
      <c r="W9" s="35">
        <f t="shared" ref="W9:W12" si="14">IF(V9="","",V9/E9)</f>
        <v>0.44444444444444442</v>
      </c>
      <c r="X9" s="49">
        <v>10</v>
      </c>
      <c r="Y9" s="36">
        <f t="shared" ref="Y9:Y12" si="15">IF(X9="","",X9/C9)</f>
        <v>0.66666666666666663</v>
      </c>
      <c r="Z9" s="49">
        <v>2</v>
      </c>
      <c r="AA9" s="36">
        <f t="shared" ref="AA9:AA12" si="16">IF(Z9="","",Z9/D9)</f>
        <v>0.16666666666666666</v>
      </c>
      <c r="AB9" s="10">
        <f t="shared" ref="AB9:AB12" si="17">IF(X9+Z9=0,"",X9+Z9)</f>
        <v>12</v>
      </c>
      <c r="AC9" s="36">
        <f t="shared" ref="AC9:AC12" si="18">IF(AB9="","",AB9/E9)</f>
        <v>0.44444444444444442</v>
      </c>
      <c r="AD9" s="51">
        <f t="shared" ref="AD9:AD12" si="19">IF(C9-F9-L9-X9=0,0,C9-F9-L9-X9)</f>
        <v>1</v>
      </c>
      <c r="AE9" s="50">
        <f t="shared" ref="AE9:AE12" si="20">IF(AD9=0,"",AD9/C9)</f>
        <v>6.6666666666666666E-2</v>
      </c>
      <c r="AF9" s="51">
        <f t="shared" ref="AF9:AF12" si="21">IF(D9-H9-N9-Z9=0,0,D9-H9-N9-Z9)</f>
        <v>2</v>
      </c>
      <c r="AG9" s="50">
        <f t="shared" ref="AG9:AG12" si="22">IF(AF9=0,"",AF9/D9)</f>
        <v>0.16666666666666666</v>
      </c>
      <c r="AH9" s="10">
        <f t="shared" ref="AH9:AH12" si="23">IF(AD9+AF9=0,"",AD9+AF9)</f>
        <v>3</v>
      </c>
      <c r="AI9" s="36">
        <f t="shared" ref="AI9:AI12" si="24">IF(AH9="","",AH9/E9)</f>
        <v>0.1111111111111111</v>
      </c>
    </row>
    <row r="10" spans="1:35" ht="31.5" customHeight="1" x14ac:dyDescent="0.25">
      <c r="A10" s="48">
        <v>523</v>
      </c>
      <c r="B10" s="49" t="s">
        <v>79</v>
      </c>
      <c r="C10" s="48">
        <v>28</v>
      </c>
      <c r="D10" s="48"/>
      <c r="E10" s="10">
        <f t="shared" si="0"/>
        <v>28</v>
      </c>
      <c r="F10" s="103">
        <v>17</v>
      </c>
      <c r="G10" s="35">
        <f t="shared" si="1"/>
        <v>0.6071428571428571</v>
      </c>
      <c r="H10" s="48"/>
      <c r="I10" s="35" t="str">
        <f t="shared" si="2"/>
        <v/>
      </c>
      <c r="J10" s="10">
        <f t="shared" si="3"/>
        <v>17</v>
      </c>
      <c r="K10" s="35">
        <f t="shared" si="4"/>
        <v>0.6071428571428571</v>
      </c>
      <c r="L10" s="48"/>
      <c r="M10" s="35" t="str">
        <f t="shared" si="5"/>
        <v/>
      </c>
      <c r="N10" s="48"/>
      <c r="O10" s="35" t="str">
        <f t="shared" si="6"/>
        <v/>
      </c>
      <c r="P10" s="10">
        <f t="shared" si="7"/>
        <v>0</v>
      </c>
      <c r="Q10" s="35" t="str">
        <f t="shared" si="8"/>
        <v/>
      </c>
      <c r="R10" s="10">
        <f t="shared" si="9"/>
        <v>17</v>
      </c>
      <c r="S10" s="35">
        <f t="shared" si="10"/>
        <v>0.6071428571428571</v>
      </c>
      <c r="T10" s="10" t="str">
        <f t="shared" si="11"/>
        <v/>
      </c>
      <c r="U10" s="35" t="str">
        <f t="shared" si="12"/>
        <v/>
      </c>
      <c r="V10" s="10">
        <f t="shared" si="13"/>
        <v>17</v>
      </c>
      <c r="W10" s="35">
        <f t="shared" si="14"/>
        <v>0.6071428571428571</v>
      </c>
      <c r="X10" s="49">
        <v>4</v>
      </c>
      <c r="Y10" s="36">
        <f t="shared" si="15"/>
        <v>0.14285714285714285</v>
      </c>
      <c r="Z10" s="49"/>
      <c r="AA10" s="36" t="str">
        <f t="shared" si="16"/>
        <v/>
      </c>
      <c r="AB10" s="10">
        <f t="shared" si="17"/>
        <v>4</v>
      </c>
      <c r="AC10" s="36">
        <f t="shared" si="18"/>
        <v>0.14285714285714285</v>
      </c>
      <c r="AD10" s="51">
        <f t="shared" si="19"/>
        <v>7</v>
      </c>
      <c r="AE10" s="50">
        <f t="shared" si="20"/>
        <v>0.25</v>
      </c>
      <c r="AF10" s="51">
        <f t="shared" si="21"/>
        <v>0</v>
      </c>
      <c r="AG10" s="50" t="str">
        <f t="shared" si="22"/>
        <v/>
      </c>
      <c r="AH10" s="10">
        <f t="shared" si="23"/>
        <v>7</v>
      </c>
      <c r="AI10" s="36">
        <f t="shared" si="24"/>
        <v>0.25</v>
      </c>
    </row>
    <row r="11" spans="1:35" ht="31.5" customHeight="1" x14ac:dyDescent="0.25">
      <c r="A11" s="48">
        <v>481</v>
      </c>
      <c r="B11" s="102" t="s">
        <v>80</v>
      </c>
      <c r="C11" s="48">
        <v>20</v>
      </c>
      <c r="D11" s="48">
        <v>5</v>
      </c>
      <c r="E11" s="10">
        <f t="shared" si="0"/>
        <v>25</v>
      </c>
      <c r="F11" s="48">
        <v>8</v>
      </c>
      <c r="G11" s="35">
        <f t="shared" si="1"/>
        <v>0.4</v>
      </c>
      <c r="H11" s="48">
        <v>2</v>
      </c>
      <c r="I11" s="35">
        <f t="shared" si="2"/>
        <v>0.4</v>
      </c>
      <c r="J11" s="10">
        <f t="shared" si="3"/>
        <v>10</v>
      </c>
      <c r="K11" s="35">
        <f t="shared" si="4"/>
        <v>0.4</v>
      </c>
      <c r="L11" s="48">
        <v>2</v>
      </c>
      <c r="M11" s="35">
        <f t="shared" si="5"/>
        <v>0.1</v>
      </c>
      <c r="N11" s="48">
        <v>0</v>
      </c>
      <c r="O11" s="35" t="str">
        <f t="shared" si="6"/>
        <v/>
      </c>
      <c r="P11" s="10">
        <f t="shared" si="7"/>
        <v>2</v>
      </c>
      <c r="Q11" s="35">
        <f t="shared" si="8"/>
        <v>0.08</v>
      </c>
      <c r="R11" s="10">
        <f t="shared" si="9"/>
        <v>10</v>
      </c>
      <c r="S11" s="35">
        <f t="shared" si="10"/>
        <v>0.5</v>
      </c>
      <c r="T11" s="10">
        <f t="shared" si="11"/>
        <v>2</v>
      </c>
      <c r="U11" s="35">
        <f t="shared" si="12"/>
        <v>0.4</v>
      </c>
      <c r="V11" s="10">
        <f t="shared" si="13"/>
        <v>12</v>
      </c>
      <c r="W11" s="35">
        <f t="shared" si="14"/>
        <v>0.48</v>
      </c>
      <c r="X11" s="49">
        <v>6</v>
      </c>
      <c r="Y11" s="36">
        <f t="shared" si="15"/>
        <v>0.3</v>
      </c>
      <c r="Z11" s="49">
        <v>1</v>
      </c>
      <c r="AA11" s="36">
        <f t="shared" si="16"/>
        <v>0.2</v>
      </c>
      <c r="AB11" s="10">
        <f t="shared" si="17"/>
        <v>7</v>
      </c>
      <c r="AC11" s="36">
        <f t="shared" si="18"/>
        <v>0.28000000000000003</v>
      </c>
      <c r="AD11" s="51">
        <f t="shared" si="19"/>
        <v>4</v>
      </c>
      <c r="AE11" s="50">
        <f t="shared" si="20"/>
        <v>0.2</v>
      </c>
      <c r="AF11" s="51">
        <f t="shared" si="21"/>
        <v>2</v>
      </c>
      <c r="AG11" s="50">
        <f t="shared" si="22"/>
        <v>0.4</v>
      </c>
      <c r="AH11" s="10">
        <f t="shared" si="23"/>
        <v>6</v>
      </c>
      <c r="AI11" s="36">
        <f t="shared" si="24"/>
        <v>0.24</v>
      </c>
    </row>
    <row r="12" spans="1:35" x14ac:dyDescent="0.25">
      <c r="A12" s="48"/>
      <c r="B12" s="49"/>
      <c r="C12" s="48"/>
      <c r="D12" s="48"/>
      <c r="E12" s="10" t="str">
        <f t="shared" si="0"/>
        <v/>
      </c>
      <c r="F12" s="48"/>
      <c r="G12" s="35" t="str">
        <f t="shared" si="1"/>
        <v/>
      </c>
      <c r="H12" s="48"/>
      <c r="I12" s="35" t="str">
        <f t="shared" si="2"/>
        <v/>
      </c>
      <c r="J12" s="10" t="str">
        <f t="shared" si="3"/>
        <v/>
      </c>
      <c r="K12" s="35" t="str">
        <f t="shared" si="4"/>
        <v/>
      </c>
      <c r="L12" s="48"/>
      <c r="M12" s="35" t="str">
        <f t="shared" si="5"/>
        <v/>
      </c>
      <c r="N12" s="48"/>
      <c r="O12" s="35" t="str">
        <f t="shared" si="6"/>
        <v/>
      </c>
      <c r="P12" s="10">
        <f t="shared" si="7"/>
        <v>0</v>
      </c>
      <c r="Q12" s="35" t="str">
        <f t="shared" si="8"/>
        <v/>
      </c>
      <c r="R12" s="10" t="str">
        <f t="shared" si="9"/>
        <v/>
      </c>
      <c r="S12" s="35" t="str">
        <f t="shared" si="10"/>
        <v/>
      </c>
      <c r="T12" s="10" t="str">
        <f t="shared" si="11"/>
        <v/>
      </c>
      <c r="U12" s="35" t="str">
        <f t="shared" si="12"/>
        <v/>
      </c>
      <c r="V12" s="10" t="str">
        <f t="shared" si="13"/>
        <v/>
      </c>
      <c r="W12" s="35" t="str">
        <f t="shared" si="14"/>
        <v/>
      </c>
      <c r="X12" s="49"/>
      <c r="Y12" s="36" t="str">
        <f t="shared" si="15"/>
        <v/>
      </c>
      <c r="Z12" s="49"/>
      <c r="AA12" s="36" t="str">
        <f t="shared" si="16"/>
        <v/>
      </c>
      <c r="AB12" s="10" t="str">
        <f t="shared" si="17"/>
        <v/>
      </c>
      <c r="AC12" s="36" t="str">
        <f t="shared" si="18"/>
        <v/>
      </c>
      <c r="AD12" s="51">
        <f t="shared" si="19"/>
        <v>0</v>
      </c>
      <c r="AE12" s="50" t="str">
        <f t="shared" si="20"/>
        <v/>
      </c>
      <c r="AF12" s="51">
        <f t="shared" si="21"/>
        <v>0</v>
      </c>
      <c r="AG12" s="50" t="str">
        <f t="shared" si="22"/>
        <v/>
      </c>
      <c r="AH12" s="10" t="str">
        <f t="shared" si="23"/>
        <v/>
      </c>
      <c r="AI12" s="36" t="str">
        <f t="shared" si="24"/>
        <v/>
      </c>
    </row>
    <row r="13" spans="1:35" x14ac:dyDescent="0.25">
      <c r="A13" s="121" t="s">
        <v>15</v>
      </c>
      <c r="B13" s="121"/>
      <c r="C13" s="3">
        <f>SUM(C8:C12)</f>
        <v>70</v>
      </c>
      <c r="D13" s="3">
        <f>SUM(D8:D12)</f>
        <v>39</v>
      </c>
      <c r="E13" s="3">
        <f>SUM(E8:E12)</f>
        <v>109</v>
      </c>
      <c r="F13" s="3">
        <f>SUM(F8:F12)</f>
        <v>29</v>
      </c>
      <c r="G13" s="3"/>
      <c r="H13" s="3">
        <f>SUM(H8:H12)</f>
        <v>18</v>
      </c>
      <c r="I13" s="3"/>
      <c r="J13" s="3">
        <f>SUM(J8:J12)</f>
        <v>47</v>
      </c>
      <c r="K13" s="3"/>
      <c r="L13" s="3">
        <f>SUM(L8:L12)</f>
        <v>4</v>
      </c>
      <c r="M13" s="3"/>
      <c r="N13" s="3">
        <f>SUM(N8:N12)</f>
        <v>6</v>
      </c>
      <c r="O13" s="3"/>
      <c r="P13" s="3">
        <f>SUM(P8:P12)</f>
        <v>10</v>
      </c>
      <c r="Q13" s="3"/>
      <c r="R13" s="3">
        <f>SUM(R8:R12)</f>
        <v>33</v>
      </c>
      <c r="S13" s="3"/>
      <c r="T13" s="3">
        <f>SUM(T8:T12)</f>
        <v>24</v>
      </c>
      <c r="U13" s="3"/>
      <c r="V13" s="3">
        <f>SUM(V8:V12)</f>
        <v>57</v>
      </c>
      <c r="W13" s="3"/>
      <c r="X13" s="3">
        <f>SUM(X8:X12)</f>
        <v>25</v>
      </c>
      <c r="Y13" s="4"/>
      <c r="Z13" s="3">
        <f>SUM(Z8:Z12)</f>
        <v>8</v>
      </c>
      <c r="AA13" s="4"/>
      <c r="AB13" s="3">
        <f>SUM(AB8:AB12)</f>
        <v>33</v>
      </c>
      <c r="AC13" s="4"/>
      <c r="AD13" s="3">
        <f>SUM(AD8:AD12)</f>
        <v>12</v>
      </c>
      <c r="AE13" s="4"/>
      <c r="AF13" s="3">
        <f>SUM(AF8:AF12)</f>
        <v>7</v>
      </c>
      <c r="AG13" s="4"/>
      <c r="AH13" s="3">
        <f>SUM(AH8:AH12)</f>
        <v>19</v>
      </c>
      <c r="AI13" s="4"/>
    </row>
    <row r="15" spans="1:35" x14ac:dyDescent="0.25">
      <c r="A15" s="1" t="s">
        <v>18</v>
      </c>
    </row>
  </sheetData>
  <sheetProtection selectLockedCells="1"/>
  <mergeCells count="18">
    <mergeCell ref="X6:AC6"/>
    <mergeCell ref="AD6:AI6"/>
    <mergeCell ref="A13:B13"/>
    <mergeCell ref="C6:E6"/>
    <mergeCell ref="A6:A7"/>
    <mergeCell ref="B6:B7"/>
    <mergeCell ref="F6:K6"/>
    <mergeCell ref="L6:Q6"/>
    <mergeCell ref="R6:W6"/>
    <mergeCell ref="A1:AI1"/>
    <mergeCell ref="B2:I2"/>
    <mergeCell ref="B3:I3"/>
    <mergeCell ref="J2:K2"/>
    <mergeCell ref="J3:K3"/>
    <mergeCell ref="R2:S2"/>
    <mergeCell ref="L3:Q3"/>
    <mergeCell ref="L2:Q2"/>
    <mergeCell ref="T2:W2"/>
  </mergeCells>
  <phoneticPr fontId="7" type="noConversion"/>
  <dataValidations count="1">
    <dataValidation type="whole" allowBlank="1" showInputMessage="1" showErrorMessage="1" sqref="L8:L12">
      <formula1>0</formula1>
      <formula2>C8</formula2>
    </dataValidation>
  </dataValidations>
  <pageMargins left="0.25" right="0.25" top="0.75" bottom="0.75" header="0.3" footer="0.3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/>
  <dimension ref="A1:AE46"/>
  <sheetViews>
    <sheetView workbookViewId="0">
      <selection activeCell="B3" sqref="B3:C3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/>
  <dimension ref="A1:AE46"/>
  <sheetViews>
    <sheetView workbookViewId="0">
      <selection activeCell="B3" sqref="B3:C3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7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8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9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BJ32"/>
  <sheetViews>
    <sheetView zoomScale="60" zoomScaleNormal="60" workbookViewId="0">
      <selection activeCell="E11" sqref="E11"/>
    </sheetView>
  </sheetViews>
  <sheetFormatPr defaultColWidth="9.140625" defaultRowHeight="15" x14ac:dyDescent="0.25"/>
  <cols>
    <col min="1" max="1" width="23.7109375" style="1" customWidth="1"/>
    <col min="2" max="2" width="53.140625" style="1" bestFit="1" customWidth="1"/>
    <col min="3" max="26" width="7.7109375" style="2" customWidth="1"/>
    <col min="27" max="62" width="7.7109375" style="1" customWidth="1"/>
    <col min="63" max="16384" width="9.140625" style="1"/>
  </cols>
  <sheetData>
    <row r="1" spans="1:62" ht="48.75" customHeight="1" x14ac:dyDescent="0.25">
      <c r="A1" s="104" t="s">
        <v>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6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x14ac:dyDescent="0.25">
      <c r="A2" s="12" t="s">
        <v>1</v>
      </c>
      <c r="B2" s="131" t="str">
        <f>'Indicador 4a)'!B2:I2</f>
        <v>Agrupamento de Escolas de Valongo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11" t="s">
        <v>2</v>
      </c>
      <c r="N2" s="112"/>
      <c r="O2" s="132">
        <f>'Indicador 4a)'!L2:Q2</f>
        <v>0</v>
      </c>
      <c r="P2" s="132"/>
      <c r="Q2" s="132"/>
      <c r="R2" s="132"/>
      <c r="S2" s="132"/>
      <c r="T2" s="132"/>
      <c r="U2" s="111" t="s">
        <v>3</v>
      </c>
      <c r="V2" s="112"/>
      <c r="W2" s="133">
        <f>'Indicador 4a)'!T2:W2</f>
        <v>0</v>
      </c>
      <c r="X2" s="134"/>
      <c r="Y2" s="134"/>
      <c r="Z2" s="13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13" t="s">
        <v>74</v>
      </c>
      <c r="B3" s="126" t="str">
        <f>'Indicador 4a)'!B3:I3</f>
        <v>2015/2018</v>
      </c>
      <c r="C3" s="127"/>
      <c r="D3" s="127"/>
      <c r="E3" s="127"/>
      <c r="F3" s="127"/>
      <c r="G3" s="127"/>
      <c r="H3" s="127"/>
      <c r="I3" s="127"/>
      <c r="J3" s="127"/>
      <c r="K3" s="127"/>
      <c r="L3" s="128"/>
      <c r="M3" s="113" t="s">
        <v>5</v>
      </c>
      <c r="N3" s="114"/>
      <c r="O3" s="129"/>
      <c r="P3" s="130"/>
      <c r="Q3" s="130"/>
      <c r="R3" s="130"/>
      <c r="S3" s="130"/>
      <c r="T3" s="130"/>
      <c r="U3" s="8"/>
      <c r="V3" s="8"/>
      <c r="W3" s="8"/>
      <c r="X3" s="8"/>
      <c r="Y3" s="8"/>
      <c r="Z3" s="8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9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6" spans="1:62" ht="45" customHeight="1" x14ac:dyDescent="0.25">
      <c r="A6" s="122" t="s">
        <v>7</v>
      </c>
      <c r="B6" s="122" t="s">
        <v>6</v>
      </c>
      <c r="C6" s="122" t="s">
        <v>72</v>
      </c>
      <c r="D6" s="122"/>
      <c r="E6" s="122"/>
      <c r="F6" s="122" t="s">
        <v>73</v>
      </c>
      <c r="G6" s="122"/>
      <c r="H6" s="122"/>
      <c r="I6" s="122" t="s">
        <v>40</v>
      </c>
      <c r="J6" s="122"/>
      <c r="K6" s="122"/>
      <c r="L6" s="122"/>
      <c r="M6" s="122"/>
      <c r="N6" s="122"/>
      <c r="O6" s="122" t="s">
        <v>41</v>
      </c>
      <c r="P6" s="122"/>
      <c r="Q6" s="122"/>
      <c r="R6" s="122"/>
      <c r="S6" s="122"/>
      <c r="T6" s="122"/>
      <c r="U6" s="122" t="s">
        <v>42</v>
      </c>
      <c r="V6" s="122"/>
      <c r="W6" s="122"/>
      <c r="X6" s="122"/>
      <c r="Y6" s="122"/>
      <c r="Z6" s="122"/>
      <c r="AA6" s="122" t="s">
        <v>43</v>
      </c>
      <c r="AB6" s="122"/>
      <c r="AC6" s="122"/>
      <c r="AD6" s="122"/>
      <c r="AE6" s="122"/>
      <c r="AF6" s="122"/>
      <c r="AG6" s="122" t="s">
        <v>44</v>
      </c>
      <c r="AH6" s="120"/>
      <c r="AI6" s="120"/>
      <c r="AJ6" s="120"/>
      <c r="AK6" s="120"/>
      <c r="AL6" s="120"/>
      <c r="AM6" s="120" t="s">
        <v>45</v>
      </c>
      <c r="AN6" s="120"/>
      <c r="AO6" s="120"/>
      <c r="AP6" s="120"/>
      <c r="AQ6" s="120"/>
      <c r="AR6" s="120"/>
      <c r="AS6" s="120" t="s">
        <v>46</v>
      </c>
      <c r="AT6" s="120"/>
      <c r="AU6" s="120"/>
      <c r="AV6" s="120"/>
      <c r="AW6" s="120"/>
      <c r="AX6" s="120"/>
      <c r="AY6" s="123" t="s">
        <v>52</v>
      </c>
      <c r="AZ6" s="124"/>
      <c r="BA6" s="124"/>
      <c r="BB6" s="124"/>
      <c r="BC6" s="124"/>
      <c r="BD6" s="125"/>
      <c r="BE6" s="122" t="s">
        <v>47</v>
      </c>
      <c r="BF6" s="120"/>
      <c r="BG6" s="120"/>
      <c r="BH6" s="120"/>
      <c r="BI6" s="120"/>
      <c r="BJ6" s="120"/>
    </row>
    <row r="7" spans="1:62" x14ac:dyDescent="0.25">
      <c r="A7" s="122"/>
      <c r="B7" s="122"/>
      <c r="C7" s="3" t="s">
        <v>10</v>
      </c>
      <c r="D7" s="3" t="s">
        <v>11</v>
      </c>
      <c r="E7" s="3" t="s">
        <v>19</v>
      </c>
      <c r="F7" s="45" t="s">
        <v>10</v>
      </c>
      <c r="G7" s="45" t="s">
        <v>11</v>
      </c>
      <c r="H7" s="45" t="s">
        <v>19</v>
      </c>
      <c r="I7" s="3" t="s">
        <v>10</v>
      </c>
      <c r="J7" s="3" t="s">
        <v>12</v>
      </c>
      <c r="K7" s="3" t="s">
        <v>11</v>
      </c>
      <c r="L7" s="3" t="s">
        <v>12</v>
      </c>
      <c r="M7" s="3" t="s">
        <v>19</v>
      </c>
      <c r="N7" s="3" t="s">
        <v>12</v>
      </c>
      <c r="O7" s="3" t="s">
        <v>10</v>
      </c>
      <c r="P7" s="3" t="s">
        <v>12</v>
      </c>
      <c r="Q7" s="3" t="s">
        <v>11</v>
      </c>
      <c r="R7" s="3" t="s">
        <v>12</v>
      </c>
      <c r="S7" s="3" t="s">
        <v>19</v>
      </c>
      <c r="T7" s="3" t="s">
        <v>12</v>
      </c>
      <c r="U7" s="3" t="s">
        <v>10</v>
      </c>
      <c r="V7" s="3" t="s">
        <v>12</v>
      </c>
      <c r="W7" s="3" t="s">
        <v>11</v>
      </c>
      <c r="X7" s="3" t="s">
        <v>12</v>
      </c>
      <c r="Y7" s="3" t="s">
        <v>19</v>
      </c>
      <c r="Z7" s="3" t="s">
        <v>12</v>
      </c>
      <c r="AA7" s="3" t="s">
        <v>10</v>
      </c>
      <c r="AB7" s="3" t="s">
        <v>12</v>
      </c>
      <c r="AC7" s="3" t="s">
        <v>11</v>
      </c>
      <c r="AD7" s="3" t="s">
        <v>12</v>
      </c>
      <c r="AE7" s="3" t="s">
        <v>19</v>
      </c>
      <c r="AF7" s="3" t="s">
        <v>12</v>
      </c>
      <c r="AG7" s="3" t="s">
        <v>10</v>
      </c>
      <c r="AH7" s="3" t="s">
        <v>12</v>
      </c>
      <c r="AI7" s="3" t="s">
        <v>11</v>
      </c>
      <c r="AJ7" s="3" t="s">
        <v>12</v>
      </c>
      <c r="AK7" s="3" t="s">
        <v>19</v>
      </c>
      <c r="AL7" s="3" t="s">
        <v>12</v>
      </c>
      <c r="AM7" s="3" t="s">
        <v>10</v>
      </c>
      <c r="AN7" s="3" t="s">
        <v>12</v>
      </c>
      <c r="AO7" s="3" t="s">
        <v>11</v>
      </c>
      <c r="AP7" s="3" t="s">
        <v>12</v>
      </c>
      <c r="AQ7" s="3" t="s">
        <v>19</v>
      </c>
      <c r="AR7" s="3" t="s">
        <v>12</v>
      </c>
      <c r="AS7" s="3" t="s">
        <v>10</v>
      </c>
      <c r="AT7" s="3" t="s">
        <v>12</v>
      </c>
      <c r="AU7" s="3" t="s">
        <v>11</v>
      </c>
      <c r="AV7" s="3" t="s">
        <v>12</v>
      </c>
      <c r="AW7" s="3" t="s">
        <v>19</v>
      </c>
      <c r="AX7" s="3" t="s">
        <v>12</v>
      </c>
      <c r="AY7" s="15" t="s">
        <v>10</v>
      </c>
      <c r="AZ7" s="15" t="s">
        <v>12</v>
      </c>
      <c r="BA7" s="15" t="s">
        <v>11</v>
      </c>
      <c r="BB7" s="15" t="s">
        <v>12</v>
      </c>
      <c r="BC7" s="15" t="s">
        <v>19</v>
      </c>
      <c r="BD7" s="15" t="s">
        <v>12</v>
      </c>
      <c r="BE7" s="3" t="s">
        <v>10</v>
      </c>
      <c r="BF7" s="3" t="s">
        <v>12</v>
      </c>
      <c r="BG7" s="3" t="s">
        <v>11</v>
      </c>
      <c r="BH7" s="3" t="s">
        <v>12</v>
      </c>
      <c r="BI7" s="3" t="s">
        <v>19</v>
      </c>
      <c r="BJ7" s="3" t="s">
        <v>12</v>
      </c>
    </row>
    <row r="8" spans="1:62" ht="28.5" customHeight="1" x14ac:dyDescent="0.25">
      <c r="A8" s="10">
        <f>IF('Indicador 4a)'!A8="","",'Indicador 4a)'!A8)</f>
        <v>812</v>
      </c>
      <c r="B8" s="10" t="str">
        <f>IF('Indicador 4a)'!B8="","",'Indicador 4a)'!B8)</f>
        <v>Curso Profissional de Técnico de Turismo</v>
      </c>
      <c r="C8" s="164">
        <f>'Indicador 4a)'!R8</f>
        <v>2</v>
      </c>
      <c r="D8" s="164">
        <f>'Indicador 4a)'!T8</f>
        <v>14</v>
      </c>
      <c r="E8" s="164">
        <f>'Indicador 4a)'!V8</f>
        <v>16</v>
      </c>
      <c r="F8" s="165"/>
      <c r="G8" s="165"/>
      <c r="H8" s="164" t="str">
        <f>IF(F8+G8=0,"",F8+G8)</f>
        <v/>
      </c>
      <c r="I8" s="165">
        <v>1</v>
      </c>
      <c r="J8" s="166" t="e">
        <f>IF(I8="","",I8/F8)</f>
        <v>#DIV/0!</v>
      </c>
      <c r="K8" s="165">
        <v>10</v>
      </c>
      <c r="L8" s="166" t="e">
        <f>IF(K8="","",K8/G8)</f>
        <v>#DIV/0!</v>
      </c>
      <c r="M8" s="164">
        <f>IF(I8+K8=0,"",I8+K8)</f>
        <v>11</v>
      </c>
      <c r="N8" s="167" t="e">
        <f>IF(M8="","",M8/H8)</f>
        <v>#VALUE!</v>
      </c>
      <c r="O8" s="165"/>
      <c r="P8" s="166" t="str">
        <f>IF(O8="","",O8/F8)</f>
        <v/>
      </c>
      <c r="Q8" s="165"/>
      <c r="R8" s="166" t="str">
        <f>IF(Q8="","",Q8/G8)</f>
        <v/>
      </c>
      <c r="S8" s="164" t="str">
        <f>IF(O8+Q8=0,"",O8+Q8)</f>
        <v/>
      </c>
      <c r="T8" s="166" t="str">
        <f>IF(S8="","",S8/H8)</f>
        <v/>
      </c>
      <c r="U8" s="165"/>
      <c r="V8" s="166" t="str">
        <f>IF(U8="","",U8/F8)</f>
        <v/>
      </c>
      <c r="W8" s="165"/>
      <c r="X8" s="166" t="str">
        <f>IF(W8="","",W8/G8)</f>
        <v/>
      </c>
      <c r="Y8" s="164" t="str">
        <f>IF(U8+W8=0,"",U8+W8)</f>
        <v/>
      </c>
      <c r="Z8" s="166" t="str">
        <f>IF(Y8="","",Y8/H8)</f>
        <v/>
      </c>
      <c r="AA8" s="168">
        <v>1</v>
      </c>
      <c r="AB8" s="169" t="e">
        <f>IF(AA8="","",AA8/F8)</f>
        <v>#DIV/0!</v>
      </c>
      <c r="AC8" s="168">
        <v>10</v>
      </c>
      <c r="AD8" s="169" t="e">
        <f>IF(AC8="","",AC8/G8)</f>
        <v>#DIV/0!</v>
      </c>
      <c r="AE8" s="164">
        <f>IF(AA8+AC8=0,"",AA8+AC8)</f>
        <v>11</v>
      </c>
      <c r="AF8" s="169" t="e">
        <f>IF(AE8="","",AE8/H8)</f>
        <v>#VALUE!</v>
      </c>
      <c r="AG8" s="164">
        <f>IF(I8+O8=0,0,I8+O8)</f>
        <v>1</v>
      </c>
      <c r="AH8" s="169" t="e">
        <f>IF(AG8=0,"",AG8/F8)</f>
        <v>#DIV/0!</v>
      </c>
      <c r="AI8" s="164">
        <f>IF(K8+Q8=0,0,K8+Q8)</f>
        <v>10</v>
      </c>
      <c r="AJ8" s="169" t="e">
        <f>IF(AI8=0,"",AI8/G8)</f>
        <v>#DIV/0!</v>
      </c>
      <c r="AK8" s="164">
        <f>IF(AG8+AI8=0,"",AG8+AI8)</f>
        <v>11</v>
      </c>
      <c r="AL8" s="169" t="e">
        <f>IF(AK8="","",AK8/H8)</f>
        <v>#VALUE!</v>
      </c>
      <c r="AM8" s="168">
        <v>1</v>
      </c>
      <c r="AN8" s="169" t="e">
        <f>IF(AM8="","",AM8/F8)</f>
        <v>#DIV/0!</v>
      </c>
      <c r="AO8" s="168">
        <v>2</v>
      </c>
      <c r="AP8" s="169" t="e">
        <f>IF(AO8="","",AO8/G8)</f>
        <v>#DIV/0!</v>
      </c>
      <c r="AQ8" s="164">
        <f>IF(AM8+AO8=0,"",AM8+AO8)</f>
        <v>3</v>
      </c>
      <c r="AR8" s="169" t="e">
        <f>IF(AQ8="","",AQ8/H8)</f>
        <v>#VALUE!</v>
      </c>
      <c r="AS8" s="168"/>
      <c r="AT8" s="169" t="str">
        <f>IF(AS8="","",AS8/F8)</f>
        <v/>
      </c>
      <c r="AU8" s="168"/>
      <c r="AV8" s="169" t="str">
        <f>IF(AU8="","",AU8/G8)</f>
        <v/>
      </c>
      <c r="AW8" s="164" t="str">
        <f>IF(AS8+AU8=0,"",AS8+AU8)</f>
        <v/>
      </c>
      <c r="AX8" s="169" t="str">
        <f>IF(AW8="","",AW8/H8)</f>
        <v/>
      </c>
      <c r="AY8" s="168"/>
      <c r="AZ8" s="169" t="str">
        <f>IF(AY8="","",AY8/F8)</f>
        <v/>
      </c>
      <c r="BA8" s="168">
        <v>2</v>
      </c>
      <c r="BB8" s="169" t="e">
        <f>IF(BA8="","",BA8/G8)</f>
        <v>#DIV/0!</v>
      </c>
      <c r="BC8" s="164">
        <f>IF(AY8+BA8=0,"",AY8+BA8)</f>
        <v>2</v>
      </c>
      <c r="BD8" s="169" t="e">
        <f>IF(BC8="","",BC8/H8)</f>
        <v>#VALUE!</v>
      </c>
      <c r="BE8" s="170">
        <f>IF(AG8+AM8+AS8+AY8=0,0,AG8+AM8+AS8+AY8)</f>
        <v>2</v>
      </c>
      <c r="BF8" s="171" t="e">
        <f>IF(BE8=0,"",BE8/F8)</f>
        <v>#DIV/0!</v>
      </c>
      <c r="BG8" s="170">
        <f>IF(AI8+AO8+AU8+BA8=0,0,AI8+AO8+AU8+BA8)</f>
        <v>14</v>
      </c>
      <c r="BH8" s="171" t="e">
        <f>IF(BG8=0,"",BG8/G8)</f>
        <v>#DIV/0!</v>
      </c>
      <c r="BI8" s="170">
        <f>IF(BE8+BG8=0,0,BE8+BG8)</f>
        <v>16</v>
      </c>
      <c r="BJ8" s="171" t="e">
        <f>IF(BI8=0,"",BI8/H8)</f>
        <v>#VALUE!</v>
      </c>
    </row>
    <row r="9" spans="1:62" ht="28.5" customHeight="1" x14ac:dyDescent="0.25">
      <c r="A9" s="10">
        <f>IF('Indicador 4a)'!A9="","",'Indicador 4a)'!A9)</f>
        <v>811</v>
      </c>
      <c r="B9" s="10" t="str">
        <f>IF('Indicador 4a)'!B9="","",'Indicador 4a)'!B9)</f>
        <v>Técnico de Restauraçãoa- Cozinha/Pastelaria</v>
      </c>
      <c r="C9" s="164">
        <f>'Indicador 4a)'!R9</f>
        <v>4</v>
      </c>
      <c r="D9" s="164">
        <f>'Indicador 4a)'!T9</f>
        <v>8</v>
      </c>
      <c r="E9" s="164">
        <f>'Indicador 4a)'!V9</f>
        <v>12</v>
      </c>
      <c r="F9" s="165">
        <v>4</v>
      </c>
      <c r="G9" s="165">
        <v>8</v>
      </c>
      <c r="H9" s="164">
        <f t="shared" ref="H9:H12" si="0">IF(F9+G9=0,"",F9+G9)</f>
        <v>12</v>
      </c>
      <c r="I9" s="165">
        <v>3</v>
      </c>
      <c r="J9" s="166">
        <f t="shared" ref="J9:J12" si="1">IF(I9="","",I9/F9)</f>
        <v>0.75</v>
      </c>
      <c r="K9" s="165">
        <v>7</v>
      </c>
      <c r="L9" s="166">
        <f t="shared" ref="L9:L12" si="2">IF(K9="","",K9/G9)</f>
        <v>0.875</v>
      </c>
      <c r="M9" s="164">
        <f t="shared" ref="M9:M12" si="3">IF(I9+K9=0,"",I9+K9)</f>
        <v>10</v>
      </c>
      <c r="N9" s="167">
        <f t="shared" ref="N9:N12" si="4">IF(M9="","",M9/H9)</f>
        <v>0.83333333333333337</v>
      </c>
      <c r="O9" s="165">
        <v>0</v>
      </c>
      <c r="P9" s="166">
        <f t="shared" ref="P9:P12" si="5">IF(O9="","",O9/F9)</f>
        <v>0</v>
      </c>
      <c r="Q9" s="165">
        <v>0</v>
      </c>
      <c r="R9" s="166">
        <f t="shared" ref="R9:R12" si="6">IF(Q9="","",Q9/G9)</f>
        <v>0</v>
      </c>
      <c r="S9" s="164" t="str">
        <f t="shared" ref="S9:S12" si="7">IF(O9+Q9=0,"",O9+Q9)</f>
        <v/>
      </c>
      <c r="T9" s="166" t="str">
        <f t="shared" ref="T9:T12" si="8">IF(S9="","",S9/H9)</f>
        <v/>
      </c>
      <c r="U9" s="165">
        <v>0</v>
      </c>
      <c r="V9" s="166">
        <f t="shared" ref="V9:V12" si="9">IF(U9="","",U9/F9)</f>
        <v>0</v>
      </c>
      <c r="W9" s="165">
        <v>0</v>
      </c>
      <c r="X9" s="166">
        <f t="shared" ref="X9:X12" si="10">IF(W9="","",W9/G9)</f>
        <v>0</v>
      </c>
      <c r="Y9" s="164" t="str">
        <f t="shared" ref="Y9:Y12" si="11">IF(U9+W9=0,"",U9+W9)</f>
        <v/>
      </c>
      <c r="Z9" s="166" t="str">
        <f t="shared" ref="Z9:Z12" si="12">IF(Y9="","",Y9/H9)</f>
        <v/>
      </c>
      <c r="AA9" s="168">
        <v>4</v>
      </c>
      <c r="AB9" s="169">
        <f t="shared" ref="AB9:AB12" si="13">IF(AA9="","",AA9/F9)</f>
        <v>1</v>
      </c>
      <c r="AC9" s="168">
        <v>7</v>
      </c>
      <c r="AD9" s="169">
        <f t="shared" ref="AD9:AD12" si="14">IF(AC9="","",AC9/G9)</f>
        <v>0.875</v>
      </c>
      <c r="AE9" s="164">
        <f t="shared" ref="AE9:AE12" si="15">IF(AA9+AC9=0,"",AA9+AC9)</f>
        <v>11</v>
      </c>
      <c r="AF9" s="169">
        <f t="shared" ref="AF9:AF12" si="16">IF(AE9="","",AE9/H9)</f>
        <v>0.91666666666666663</v>
      </c>
      <c r="AG9" s="164">
        <f t="shared" ref="AG9:AG12" si="17">IF(I9+O9=0,0,I9+O9)</f>
        <v>3</v>
      </c>
      <c r="AH9" s="169">
        <f t="shared" ref="AH9:AH12" si="18">IF(AG9=0,"",AG9/F9)</f>
        <v>0.75</v>
      </c>
      <c r="AI9" s="164">
        <f t="shared" ref="AI9:AI12" si="19">IF(K9+Q9=0,0,K9+Q9)</f>
        <v>7</v>
      </c>
      <c r="AJ9" s="169">
        <f t="shared" ref="AJ9:AJ12" si="20">IF(AI9=0,"",AI9/G9)</f>
        <v>0.875</v>
      </c>
      <c r="AK9" s="164">
        <f t="shared" ref="AK9:AK12" si="21">IF(AG9+AI9=0,"",AG9+AI9)</f>
        <v>10</v>
      </c>
      <c r="AL9" s="169">
        <f t="shared" ref="AL9:AL12" si="22">IF(AK9="","",AK9/H9)</f>
        <v>0.83333333333333337</v>
      </c>
      <c r="AM9" s="168">
        <v>0</v>
      </c>
      <c r="AN9" s="169">
        <f t="shared" ref="AN9:AN12" si="23">IF(AM9="","",AM9/F9)</f>
        <v>0</v>
      </c>
      <c r="AO9" s="168">
        <v>1</v>
      </c>
      <c r="AP9" s="169">
        <f t="shared" ref="AP9:AP12" si="24">IF(AO9="","",AO9/G9)</f>
        <v>0.125</v>
      </c>
      <c r="AQ9" s="164">
        <f t="shared" ref="AQ9:AQ12" si="25">IF(AM9+AO9=0,"",AM9+AO9)</f>
        <v>1</v>
      </c>
      <c r="AR9" s="169">
        <f t="shared" ref="AR9:AR12" si="26">IF(AQ9="","",AQ9/H9)</f>
        <v>8.3333333333333329E-2</v>
      </c>
      <c r="AS9" s="168">
        <v>0</v>
      </c>
      <c r="AT9" s="169">
        <f t="shared" ref="AT9:AT12" si="27">IF(AS9="","",AS9/F9)</f>
        <v>0</v>
      </c>
      <c r="AU9" s="168">
        <v>0</v>
      </c>
      <c r="AV9" s="169">
        <f t="shared" ref="AV9:AV12" si="28">IF(AU9="","",AU9/G9)</f>
        <v>0</v>
      </c>
      <c r="AW9" s="164" t="str">
        <f t="shared" ref="AW9:AW12" si="29">IF(AS9+AU9=0,"",AS9+AU9)</f>
        <v/>
      </c>
      <c r="AX9" s="169" t="str">
        <f t="shared" ref="AX9:AX12" si="30">IF(AW9="","",AW9/H9)</f>
        <v/>
      </c>
      <c r="AY9" s="168">
        <v>1</v>
      </c>
      <c r="AZ9" s="169">
        <f t="shared" ref="AZ9:AZ12" si="31">IF(AY9="","",AY9/F9)</f>
        <v>0.25</v>
      </c>
      <c r="BA9" s="168">
        <v>0</v>
      </c>
      <c r="BB9" s="169">
        <f t="shared" ref="BB9:BB12" si="32">IF(BA9="","",BA9/G9)</f>
        <v>0</v>
      </c>
      <c r="BC9" s="164">
        <f t="shared" ref="BC9:BC12" si="33">IF(AY9+BA9=0,"",AY9+BA9)</f>
        <v>1</v>
      </c>
      <c r="BD9" s="169">
        <f t="shared" ref="BD9:BD12" si="34">IF(BC9="","",BC9/H9)</f>
        <v>8.3333333333333329E-2</v>
      </c>
      <c r="BE9" s="170">
        <f t="shared" ref="BE9:BE12" si="35">IF(AG9+AM9+AS9+AY9=0,0,AG9+AM9+AS9+AY9)</f>
        <v>4</v>
      </c>
      <c r="BF9" s="171">
        <f t="shared" ref="BF9:BF12" si="36">IF(BE9=0,"",BE9/F9)</f>
        <v>1</v>
      </c>
      <c r="BG9" s="170">
        <f t="shared" ref="BG9:BG12" si="37">IF(AI9+AO9+AU9+BA9=0,0,AI9+AO9+AU9+BA9)</f>
        <v>8</v>
      </c>
      <c r="BH9" s="171">
        <f t="shared" ref="BH9:BH12" si="38">IF(BG9=0,"",BG9/G9)</f>
        <v>1</v>
      </c>
      <c r="BI9" s="170">
        <f t="shared" ref="BI9:BI12" si="39">IF(BE9+BG9=0,0,BE9+BG9)</f>
        <v>12</v>
      </c>
      <c r="BJ9" s="171">
        <f t="shared" ref="BJ9:BJ12" si="40">IF(BI9=0,"",BI9/H9)</f>
        <v>1</v>
      </c>
    </row>
    <row r="10" spans="1:62" ht="28.5" customHeight="1" x14ac:dyDescent="0.25">
      <c r="A10" s="10">
        <f>IF('Indicador 4a)'!A10="","",'Indicador 4a)'!A10)</f>
        <v>523</v>
      </c>
      <c r="B10" s="10" t="str">
        <f>IF('Indicador 4a)'!B10="","",'Indicador 4a)'!B10)</f>
        <v>Técnico Eletrónica, Automação e Computadores</v>
      </c>
      <c r="C10" s="164">
        <f>'Indicador 4a)'!R10</f>
        <v>17</v>
      </c>
      <c r="D10" s="164" t="str">
        <f>'Indicador 4a)'!T10</f>
        <v/>
      </c>
      <c r="E10" s="164">
        <f>'Indicador 4a)'!V10</f>
        <v>17</v>
      </c>
      <c r="F10" s="165">
        <v>16</v>
      </c>
      <c r="G10" s="165"/>
      <c r="H10" s="164">
        <f t="shared" si="0"/>
        <v>16</v>
      </c>
      <c r="I10" s="165">
        <v>15</v>
      </c>
      <c r="J10" s="166">
        <f t="shared" si="1"/>
        <v>0.9375</v>
      </c>
      <c r="K10" s="165"/>
      <c r="L10" s="166" t="str">
        <f t="shared" si="2"/>
        <v/>
      </c>
      <c r="M10" s="164">
        <f t="shared" si="3"/>
        <v>15</v>
      </c>
      <c r="N10" s="167">
        <f t="shared" si="4"/>
        <v>0.9375</v>
      </c>
      <c r="O10" s="165"/>
      <c r="P10" s="166" t="str">
        <f t="shared" si="5"/>
        <v/>
      </c>
      <c r="Q10" s="165"/>
      <c r="R10" s="166" t="str">
        <f t="shared" si="6"/>
        <v/>
      </c>
      <c r="S10" s="164" t="str">
        <f t="shared" si="7"/>
        <v/>
      </c>
      <c r="T10" s="166" t="str">
        <f t="shared" si="8"/>
        <v/>
      </c>
      <c r="U10" s="165"/>
      <c r="V10" s="166" t="str">
        <f t="shared" si="9"/>
        <v/>
      </c>
      <c r="W10" s="165"/>
      <c r="X10" s="166" t="str">
        <f t="shared" si="10"/>
        <v/>
      </c>
      <c r="Y10" s="164" t="str">
        <f t="shared" si="11"/>
        <v/>
      </c>
      <c r="Z10" s="166" t="str">
        <f t="shared" si="12"/>
        <v/>
      </c>
      <c r="AA10" s="168">
        <v>15</v>
      </c>
      <c r="AB10" s="169">
        <f t="shared" si="13"/>
        <v>0.9375</v>
      </c>
      <c r="AC10" s="168"/>
      <c r="AD10" s="169" t="str">
        <f t="shared" si="14"/>
        <v/>
      </c>
      <c r="AE10" s="164">
        <f t="shared" si="15"/>
        <v>15</v>
      </c>
      <c r="AF10" s="169">
        <f t="shared" si="16"/>
        <v>0.9375</v>
      </c>
      <c r="AG10" s="164">
        <f t="shared" si="17"/>
        <v>15</v>
      </c>
      <c r="AH10" s="169">
        <f t="shared" si="18"/>
        <v>0.9375</v>
      </c>
      <c r="AI10" s="164">
        <f t="shared" si="19"/>
        <v>0</v>
      </c>
      <c r="AJ10" s="169" t="str">
        <f t="shared" si="20"/>
        <v/>
      </c>
      <c r="AK10" s="164">
        <f t="shared" si="21"/>
        <v>15</v>
      </c>
      <c r="AL10" s="169">
        <f t="shared" si="22"/>
        <v>0.9375</v>
      </c>
      <c r="AM10" s="168">
        <v>2</v>
      </c>
      <c r="AN10" s="169">
        <f t="shared" si="23"/>
        <v>0.125</v>
      </c>
      <c r="AO10" s="168"/>
      <c r="AP10" s="169" t="str">
        <f t="shared" si="24"/>
        <v/>
      </c>
      <c r="AQ10" s="164">
        <f t="shared" si="25"/>
        <v>2</v>
      </c>
      <c r="AR10" s="169">
        <f t="shared" si="26"/>
        <v>0.125</v>
      </c>
      <c r="AS10" s="168"/>
      <c r="AT10" s="169" t="str">
        <f t="shared" si="27"/>
        <v/>
      </c>
      <c r="AU10" s="168"/>
      <c r="AV10" s="169" t="str">
        <f t="shared" si="28"/>
        <v/>
      </c>
      <c r="AW10" s="164" t="str">
        <f t="shared" si="29"/>
        <v/>
      </c>
      <c r="AX10" s="169" t="str">
        <f t="shared" si="30"/>
        <v/>
      </c>
      <c r="AY10" s="168"/>
      <c r="AZ10" s="169" t="str">
        <f t="shared" si="31"/>
        <v/>
      </c>
      <c r="BA10" s="168"/>
      <c r="BB10" s="169" t="str">
        <f t="shared" si="32"/>
        <v/>
      </c>
      <c r="BC10" s="164" t="str">
        <f t="shared" si="33"/>
        <v/>
      </c>
      <c r="BD10" s="169" t="str">
        <f t="shared" si="34"/>
        <v/>
      </c>
      <c r="BE10" s="170">
        <f t="shared" si="35"/>
        <v>17</v>
      </c>
      <c r="BF10" s="171">
        <f t="shared" si="36"/>
        <v>1.0625</v>
      </c>
      <c r="BG10" s="170">
        <f t="shared" si="37"/>
        <v>0</v>
      </c>
      <c r="BH10" s="171" t="str">
        <f t="shared" si="38"/>
        <v/>
      </c>
      <c r="BI10" s="170">
        <f t="shared" si="39"/>
        <v>17</v>
      </c>
      <c r="BJ10" s="171">
        <f t="shared" si="40"/>
        <v>1.0625</v>
      </c>
    </row>
    <row r="11" spans="1:62" ht="28.5" customHeight="1" x14ac:dyDescent="0.25">
      <c r="A11" s="10">
        <f>IF('Indicador 4a)'!A11="","",'Indicador 4a)'!A11)</f>
        <v>481</v>
      </c>
      <c r="B11" s="10" t="str">
        <f>IF('Indicador 4a)'!B11="","",'Indicador 4a)'!B11)</f>
        <v>Técnico de Gestão e Programação de Sistemas Informáticos</v>
      </c>
      <c r="C11" s="164">
        <f>'Indicador 4a)'!R11</f>
        <v>10</v>
      </c>
      <c r="D11" s="164">
        <f>'Indicador 4a)'!T11</f>
        <v>2</v>
      </c>
      <c r="E11" s="164">
        <f>'Indicador 4a)'!V11</f>
        <v>12</v>
      </c>
      <c r="F11" s="165">
        <v>9</v>
      </c>
      <c r="G11" s="165">
        <v>2</v>
      </c>
      <c r="H11" s="164">
        <f t="shared" si="0"/>
        <v>11</v>
      </c>
      <c r="I11" s="165">
        <v>8</v>
      </c>
      <c r="J11" s="166">
        <f t="shared" si="1"/>
        <v>0.88888888888888884</v>
      </c>
      <c r="K11" s="165">
        <v>0</v>
      </c>
      <c r="L11" s="166">
        <f t="shared" si="2"/>
        <v>0</v>
      </c>
      <c r="M11" s="164">
        <f t="shared" si="3"/>
        <v>8</v>
      </c>
      <c r="N11" s="167">
        <f t="shared" si="4"/>
        <v>0.72727272727272729</v>
      </c>
      <c r="O11" s="165">
        <v>0</v>
      </c>
      <c r="P11" s="166">
        <f t="shared" si="5"/>
        <v>0</v>
      </c>
      <c r="Q11" s="165">
        <v>0</v>
      </c>
      <c r="R11" s="166">
        <f t="shared" si="6"/>
        <v>0</v>
      </c>
      <c r="S11" s="164" t="str">
        <f t="shared" si="7"/>
        <v/>
      </c>
      <c r="T11" s="166" t="str">
        <f t="shared" si="8"/>
        <v/>
      </c>
      <c r="U11" s="165">
        <v>1</v>
      </c>
      <c r="V11" s="166">
        <f t="shared" si="9"/>
        <v>0.1111111111111111</v>
      </c>
      <c r="W11" s="165">
        <v>0</v>
      </c>
      <c r="X11" s="166">
        <f t="shared" si="10"/>
        <v>0</v>
      </c>
      <c r="Y11" s="164">
        <f t="shared" si="11"/>
        <v>1</v>
      </c>
      <c r="Z11" s="166">
        <f t="shared" si="12"/>
        <v>9.0909090909090912E-2</v>
      </c>
      <c r="AA11" s="168">
        <v>7</v>
      </c>
      <c r="AB11" s="169">
        <f t="shared" si="13"/>
        <v>0.77777777777777779</v>
      </c>
      <c r="AC11" s="168">
        <v>0</v>
      </c>
      <c r="AD11" s="169">
        <f t="shared" si="14"/>
        <v>0</v>
      </c>
      <c r="AE11" s="164">
        <f t="shared" si="15"/>
        <v>7</v>
      </c>
      <c r="AF11" s="169">
        <f t="shared" si="16"/>
        <v>0.63636363636363635</v>
      </c>
      <c r="AG11" s="164">
        <f t="shared" si="17"/>
        <v>8</v>
      </c>
      <c r="AH11" s="169">
        <f t="shared" si="18"/>
        <v>0.88888888888888884</v>
      </c>
      <c r="AI11" s="164">
        <f t="shared" si="19"/>
        <v>0</v>
      </c>
      <c r="AJ11" s="169" t="str">
        <f t="shared" si="20"/>
        <v/>
      </c>
      <c r="AK11" s="164">
        <f t="shared" si="21"/>
        <v>8</v>
      </c>
      <c r="AL11" s="169">
        <f t="shared" si="22"/>
        <v>0.72727272727272729</v>
      </c>
      <c r="AM11" s="168">
        <v>1</v>
      </c>
      <c r="AN11" s="169">
        <f t="shared" si="23"/>
        <v>0.1111111111111111</v>
      </c>
      <c r="AO11" s="168">
        <v>1</v>
      </c>
      <c r="AP11" s="169">
        <f t="shared" si="24"/>
        <v>0.5</v>
      </c>
      <c r="AQ11" s="164">
        <f t="shared" si="25"/>
        <v>2</v>
      </c>
      <c r="AR11" s="169">
        <f t="shared" si="26"/>
        <v>0.18181818181818182</v>
      </c>
      <c r="AS11" s="168">
        <v>0</v>
      </c>
      <c r="AT11" s="169">
        <f t="shared" si="27"/>
        <v>0</v>
      </c>
      <c r="AU11" s="168">
        <v>0</v>
      </c>
      <c r="AV11" s="169">
        <f t="shared" si="28"/>
        <v>0</v>
      </c>
      <c r="AW11" s="164" t="str">
        <f t="shared" si="29"/>
        <v/>
      </c>
      <c r="AX11" s="169" t="str">
        <f t="shared" si="30"/>
        <v/>
      </c>
      <c r="AY11" s="168">
        <v>0</v>
      </c>
      <c r="AZ11" s="169">
        <f t="shared" si="31"/>
        <v>0</v>
      </c>
      <c r="BA11" s="168">
        <v>0</v>
      </c>
      <c r="BB11" s="169">
        <f t="shared" si="32"/>
        <v>0</v>
      </c>
      <c r="BC11" s="164" t="str">
        <f t="shared" si="33"/>
        <v/>
      </c>
      <c r="BD11" s="169" t="str">
        <f t="shared" si="34"/>
        <v/>
      </c>
      <c r="BE11" s="170">
        <f t="shared" si="35"/>
        <v>9</v>
      </c>
      <c r="BF11" s="171">
        <f t="shared" si="36"/>
        <v>1</v>
      </c>
      <c r="BG11" s="170">
        <f t="shared" si="37"/>
        <v>1</v>
      </c>
      <c r="BH11" s="171">
        <f t="shared" si="38"/>
        <v>0.5</v>
      </c>
      <c r="BI11" s="170">
        <f t="shared" si="39"/>
        <v>10</v>
      </c>
      <c r="BJ11" s="171">
        <f t="shared" si="40"/>
        <v>0.90909090909090906</v>
      </c>
    </row>
    <row r="12" spans="1:62" ht="28.5" customHeight="1" x14ac:dyDescent="0.25">
      <c r="A12" s="10" t="str">
        <f>IF('Indicador 4a)'!A12="","",'Indicador 4a)'!A12)</f>
        <v/>
      </c>
      <c r="B12" s="10" t="str">
        <f>IF('Indicador 4a)'!B12="","",'Indicador 4a)'!B12)</f>
        <v/>
      </c>
      <c r="C12" s="164" t="str">
        <f>'Indicador 4a)'!R12</f>
        <v/>
      </c>
      <c r="D12" s="164" t="str">
        <f>'Indicador 4a)'!T12</f>
        <v/>
      </c>
      <c r="E12" s="164" t="str">
        <f>'Indicador 4a)'!V12</f>
        <v/>
      </c>
      <c r="F12" s="165"/>
      <c r="G12" s="165"/>
      <c r="H12" s="164" t="str">
        <f t="shared" si="0"/>
        <v/>
      </c>
      <c r="I12" s="165"/>
      <c r="J12" s="166" t="str">
        <f t="shared" si="1"/>
        <v/>
      </c>
      <c r="K12" s="165"/>
      <c r="L12" s="166" t="str">
        <f t="shared" si="2"/>
        <v/>
      </c>
      <c r="M12" s="164" t="str">
        <f t="shared" si="3"/>
        <v/>
      </c>
      <c r="N12" s="167" t="str">
        <f t="shared" si="4"/>
        <v/>
      </c>
      <c r="O12" s="165"/>
      <c r="P12" s="166" t="str">
        <f t="shared" si="5"/>
        <v/>
      </c>
      <c r="Q12" s="165"/>
      <c r="R12" s="166" t="str">
        <f t="shared" si="6"/>
        <v/>
      </c>
      <c r="S12" s="164" t="str">
        <f t="shared" si="7"/>
        <v/>
      </c>
      <c r="T12" s="166" t="str">
        <f t="shared" si="8"/>
        <v/>
      </c>
      <c r="U12" s="165"/>
      <c r="V12" s="166" t="str">
        <f t="shared" si="9"/>
        <v/>
      </c>
      <c r="W12" s="165"/>
      <c r="X12" s="166" t="str">
        <f t="shared" si="10"/>
        <v/>
      </c>
      <c r="Y12" s="164" t="str">
        <f t="shared" si="11"/>
        <v/>
      </c>
      <c r="Z12" s="166" t="str">
        <f t="shared" si="12"/>
        <v/>
      </c>
      <c r="AA12" s="168"/>
      <c r="AB12" s="169" t="str">
        <f t="shared" si="13"/>
        <v/>
      </c>
      <c r="AC12" s="168"/>
      <c r="AD12" s="169" t="str">
        <f t="shared" si="14"/>
        <v/>
      </c>
      <c r="AE12" s="164" t="str">
        <f t="shared" si="15"/>
        <v/>
      </c>
      <c r="AF12" s="169" t="str">
        <f t="shared" si="16"/>
        <v/>
      </c>
      <c r="AG12" s="164">
        <f t="shared" si="17"/>
        <v>0</v>
      </c>
      <c r="AH12" s="169" t="str">
        <f t="shared" si="18"/>
        <v/>
      </c>
      <c r="AI12" s="164">
        <f t="shared" si="19"/>
        <v>0</v>
      </c>
      <c r="AJ12" s="169" t="str">
        <f t="shared" si="20"/>
        <v/>
      </c>
      <c r="AK12" s="164" t="str">
        <f t="shared" si="21"/>
        <v/>
      </c>
      <c r="AL12" s="169" t="str">
        <f t="shared" si="22"/>
        <v/>
      </c>
      <c r="AM12" s="168"/>
      <c r="AN12" s="169" t="str">
        <f t="shared" si="23"/>
        <v/>
      </c>
      <c r="AO12" s="168"/>
      <c r="AP12" s="169" t="str">
        <f t="shared" si="24"/>
        <v/>
      </c>
      <c r="AQ12" s="164" t="str">
        <f t="shared" si="25"/>
        <v/>
      </c>
      <c r="AR12" s="169" t="str">
        <f t="shared" si="26"/>
        <v/>
      </c>
      <c r="AS12" s="168"/>
      <c r="AT12" s="169" t="str">
        <f t="shared" si="27"/>
        <v/>
      </c>
      <c r="AU12" s="168"/>
      <c r="AV12" s="169" t="str">
        <f t="shared" si="28"/>
        <v/>
      </c>
      <c r="AW12" s="164" t="str">
        <f t="shared" si="29"/>
        <v/>
      </c>
      <c r="AX12" s="169" t="str">
        <f t="shared" si="30"/>
        <v/>
      </c>
      <c r="AY12" s="168"/>
      <c r="AZ12" s="169" t="str">
        <f t="shared" si="31"/>
        <v/>
      </c>
      <c r="BA12" s="168"/>
      <c r="BB12" s="169" t="str">
        <f t="shared" si="32"/>
        <v/>
      </c>
      <c r="BC12" s="164" t="str">
        <f t="shared" si="33"/>
        <v/>
      </c>
      <c r="BD12" s="169" t="str">
        <f t="shared" si="34"/>
        <v/>
      </c>
      <c r="BE12" s="170">
        <f t="shared" si="35"/>
        <v>0</v>
      </c>
      <c r="BF12" s="171" t="str">
        <f t="shared" si="36"/>
        <v/>
      </c>
      <c r="BG12" s="170">
        <f t="shared" si="37"/>
        <v>0</v>
      </c>
      <c r="BH12" s="171" t="str">
        <f t="shared" si="38"/>
        <v/>
      </c>
      <c r="BI12" s="170">
        <f t="shared" si="39"/>
        <v>0</v>
      </c>
      <c r="BJ12" s="171" t="str">
        <f t="shared" si="40"/>
        <v/>
      </c>
    </row>
    <row r="13" spans="1:62" x14ac:dyDescent="0.25">
      <c r="A13" s="121" t="s">
        <v>15</v>
      </c>
      <c r="B13" s="121"/>
      <c r="C13" s="3">
        <f t="shared" ref="C13:I13" si="41">SUM(C8:C12)</f>
        <v>33</v>
      </c>
      <c r="D13" s="3">
        <f t="shared" si="41"/>
        <v>24</v>
      </c>
      <c r="E13" s="3">
        <f t="shared" si="41"/>
        <v>57</v>
      </c>
      <c r="F13" s="45">
        <f t="shared" si="41"/>
        <v>29</v>
      </c>
      <c r="G13" s="45">
        <f t="shared" si="41"/>
        <v>10</v>
      </c>
      <c r="H13" s="45">
        <f t="shared" si="41"/>
        <v>39</v>
      </c>
      <c r="I13" s="3">
        <f t="shared" si="41"/>
        <v>27</v>
      </c>
      <c r="J13" s="3"/>
      <c r="K13" s="3">
        <f>SUM(K8:K12)</f>
        <v>17</v>
      </c>
      <c r="L13" s="3"/>
      <c r="M13" s="3">
        <f>SUM(M8:M12)</f>
        <v>44</v>
      </c>
      <c r="N13" s="3"/>
      <c r="O13" s="3">
        <f>SUM(O8:O12)</f>
        <v>0</v>
      </c>
      <c r="P13" s="3"/>
      <c r="Q13" s="3">
        <f>SUM(Q8:Q12)</f>
        <v>0</v>
      </c>
      <c r="R13" s="3"/>
      <c r="S13" s="3">
        <f>SUM(S8:S12)</f>
        <v>0</v>
      </c>
      <c r="T13" s="3"/>
      <c r="U13" s="3">
        <f>SUM(U8:U12)</f>
        <v>1</v>
      </c>
      <c r="V13" s="3"/>
      <c r="W13" s="3">
        <f>SUM(W8:W12)</f>
        <v>0</v>
      </c>
      <c r="X13" s="3"/>
      <c r="Y13" s="3">
        <f>SUM(Y8:Y12)</f>
        <v>1</v>
      </c>
      <c r="Z13" s="3"/>
      <c r="AA13" s="3">
        <f>SUM(AA8:AA12)</f>
        <v>27</v>
      </c>
      <c r="AB13" s="4"/>
      <c r="AC13" s="3">
        <f>SUM(AC8:AC12)</f>
        <v>17</v>
      </c>
      <c r="AD13" s="4"/>
      <c r="AE13" s="3">
        <f>SUM(AE8:AE12)</f>
        <v>44</v>
      </c>
      <c r="AF13" s="4"/>
      <c r="AG13" s="3">
        <f>SUM(AG8:AG12)</f>
        <v>27</v>
      </c>
      <c r="AH13" s="4"/>
      <c r="AI13" s="3">
        <f>SUM(AI8:AI12)</f>
        <v>17</v>
      </c>
      <c r="AJ13" s="4"/>
      <c r="AK13" s="3">
        <f>SUM(AK8:AK12)</f>
        <v>44</v>
      </c>
      <c r="AL13" s="4"/>
      <c r="AM13" s="3">
        <f>SUM(AM8:AM12)</f>
        <v>4</v>
      </c>
      <c r="AN13" s="4"/>
      <c r="AO13" s="3">
        <f>SUM(AO8:AO12)</f>
        <v>4</v>
      </c>
      <c r="AP13" s="4"/>
      <c r="AQ13" s="3">
        <f>SUM(AQ8:AQ12)</f>
        <v>8</v>
      </c>
      <c r="AR13" s="4"/>
      <c r="AS13" s="3">
        <f>SUM(AS8:AS12)</f>
        <v>0</v>
      </c>
      <c r="AT13" s="4"/>
      <c r="AU13" s="3">
        <f>SUM(AU8:AU12)</f>
        <v>0</v>
      </c>
      <c r="AV13" s="4"/>
      <c r="AW13" s="3">
        <f>SUM(AW8:AW12)</f>
        <v>0</v>
      </c>
      <c r="AX13" s="4"/>
      <c r="AY13" s="15">
        <f>SUM(AY8:AY12)</f>
        <v>1</v>
      </c>
      <c r="AZ13" s="4"/>
      <c r="BA13" s="15">
        <f>SUM(BA8:BA12)</f>
        <v>2</v>
      </c>
      <c r="BB13" s="4"/>
      <c r="BC13" s="15">
        <f>SUM(BC8:BC12)</f>
        <v>3</v>
      </c>
      <c r="BD13" s="4"/>
      <c r="BE13" s="3">
        <f>SUM(BE8:BE12)</f>
        <v>32</v>
      </c>
      <c r="BF13" s="4"/>
      <c r="BG13" s="3">
        <f>SUM(BG8:BG12)</f>
        <v>23</v>
      </c>
      <c r="BH13" s="4"/>
      <c r="BI13" s="3">
        <f>SUM(BI8:BI12)</f>
        <v>55</v>
      </c>
      <c r="BJ13" s="4"/>
    </row>
    <row r="16" spans="1:62" ht="45" customHeight="1" x14ac:dyDescent="0.25">
      <c r="A16" s="122" t="s">
        <v>7</v>
      </c>
      <c r="B16" s="122" t="s">
        <v>6</v>
      </c>
      <c r="C16" s="122" t="s">
        <v>72</v>
      </c>
      <c r="D16" s="122"/>
      <c r="E16" s="122"/>
      <c r="F16" s="122" t="s">
        <v>73</v>
      </c>
      <c r="G16" s="122"/>
      <c r="H16" s="122"/>
      <c r="I16" s="122" t="s">
        <v>48</v>
      </c>
      <c r="J16" s="122"/>
      <c r="K16" s="122"/>
      <c r="L16" s="122"/>
      <c r="M16" s="122"/>
      <c r="N16" s="122"/>
      <c r="O16" s="122" t="s">
        <v>49</v>
      </c>
      <c r="P16" s="122"/>
      <c r="Q16" s="122"/>
      <c r="R16" s="122"/>
      <c r="S16" s="122"/>
      <c r="T16" s="122"/>
      <c r="U16" s="122" t="s">
        <v>50</v>
      </c>
      <c r="V16" s="122"/>
      <c r="W16" s="122"/>
      <c r="X16" s="122"/>
      <c r="Y16" s="122"/>
      <c r="Z16" s="122"/>
      <c r="AA16" s="122" t="s">
        <v>51</v>
      </c>
      <c r="AB16" s="122"/>
      <c r="AC16" s="122"/>
      <c r="AD16" s="122"/>
      <c r="AE16" s="122"/>
      <c r="AF16" s="122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</row>
    <row r="17" spans="1:62" x14ac:dyDescent="0.25">
      <c r="A17" s="122"/>
      <c r="B17" s="122"/>
      <c r="C17" s="44" t="s">
        <v>10</v>
      </c>
      <c r="D17" s="44" t="s">
        <v>11</v>
      </c>
      <c r="E17" s="44" t="s">
        <v>19</v>
      </c>
      <c r="F17" s="45" t="s">
        <v>10</v>
      </c>
      <c r="G17" s="45" t="s">
        <v>11</v>
      </c>
      <c r="H17" s="45" t="s">
        <v>19</v>
      </c>
      <c r="I17" s="3" t="s">
        <v>10</v>
      </c>
      <c r="J17" s="3" t="s">
        <v>12</v>
      </c>
      <c r="K17" s="3" t="s">
        <v>11</v>
      </c>
      <c r="L17" s="3" t="s">
        <v>12</v>
      </c>
      <c r="M17" s="3" t="s">
        <v>19</v>
      </c>
      <c r="N17" s="3" t="s">
        <v>12</v>
      </c>
      <c r="O17" s="3" t="s">
        <v>10</v>
      </c>
      <c r="P17" s="3" t="s">
        <v>12</v>
      </c>
      <c r="Q17" s="3" t="s">
        <v>11</v>
      </c>
      <c r="R17" s="3" t="s">
        <v>12</v>
      </c>
      <c r="S17" s="3" t="s">
        <v>19</v>
      </c>
      <c r="T17" s="3" t="s">
        <v>12</v>
      </c>
      <c r="U17" s="3" t="s">
        <v>10</v>
      </c>
      <c r="V17" s="3" t="s">
        <v>12</v>
      </c>
      <c r="W17" s="3" t="s">
        <v>11</v>
      </c>
      <c r="X17" s="3" t="s">
        <v>12</v>
      </c>
      <c r="Y17" s="3" t="s">
        <v>19</v>
      </c>
      <c r="Z17" s="3" t="s">
        <v>12</v>
      </c>
      <c r="AA17" s="3" t="s">
        <v>10</v>
      </c>
      <c r="AB17" s="3" t="s">
        <v>12</v>
      </c>
      <c r="AC17" s="3" t="s">
        <v>11</v>
      </c>
      <c r="AD17" s="3" t="s">
        <v>12</v>
      </c>
      <c r="AE17" s="3" t="s">
        <v>19</v>
      </c>
      <c r="AF17" s="3" t="s">
        <v>12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22"/>
      <c r="AZ17" s="22"/>
      <c r="BA17" s="22"/>
      <c r="BB17" s="22"/>
      <c r="BC17" s="22"/>
      <c r="BD17" s="22"/>
      <c r="BE17" s="17"/>
      <c r="BF17" s="17"/>
      <c r="BG17" s="17"/>
      <c r="BH17" s="17"/>
      <c r="BI17" s="17"/>
      <c r="BJ17" s="17"/>
    </row>
    <row r="18" spans="1:62" ht="31.5" customHeight="1" x14ac:dyDescent="0.25">
      <c r="A18" s="52">
        <f t="shared" ref="A18:E22" si="42">A8</f>
        <v>812</v>
      </c>
      <c r="B18" s="52" t="str">
        <f t="shared" si="42"/>
        <v>Curso Profissional de Técnico de Turismo</v>
      </c>
      <c r="C18" s="164">
        <f t="shared" si="42"/>
        <v>2</v>
      </c>
      <c r="D18" s="164">
        <f t="shared" si="42"/>
        <v>14</v>
      </c>
      <c r="E18" s="164">
        <f t="shared" si="42"/>
        <v>16</v>
      </c>
      <c r="F18" s="164" t="str">
        <f t="shared" ref="F18:H22" si="43">IF(F8="","",F8)</f>
        <v/>
      </c>
      <c r="G18" s="164" t="str">
        <f t="shared" si="43"/>
        <v/>
      </c>
      <c r="H18" s="164" t="str">
        <f t="shared" si="43"/>
        <v/>
      </c>
      <c r="I18" s="165"/>
      <c r="J18" s="166" t="str">
        <f>IF(I18="","",I18/F18)</f>
        <v/>
      </c>
      <c r="K18" s="165"/>
      <c r="L18" s="166" t="str">
        <f>IF(K18="","",K18/G18)</f>
        <v/>
      </c>
      <c r="M18" s="164" t="str">
        <f>IF(I18+K18=0,"",I18+K18)</f>
        <v/>
      </c>
      <c r="N18" s="166" t="str">
        <f>IF(M18="","",M18/H18)</f>
        <v/>
      </c>
      <c r="O18" s="165"/>
      <c r="P18" s="166" t="str">
        <f>IF(O18="","",O18/F18)</f>
        <v/>
      </c>
      <c r="Q18" s="165"/>
      <c r="R18" s="166" t="str">
        <f>IF(Q18="","",Q18/G18)</f>
        <v/>
      </c>
      <c r="S18" s="164" t="str">
        <f>IF(O18+Q18=0,"",O18+Q18)</f>
        <v/>
      </c>
      <c r="T18" s="166" t="str">
        <f>IF(S18="","",S18/H18)</f>
        <v/>
      </c>
      <c r="U18" s="164">
        <f>IF(I18+O18=0,0,I18+O18)</f>
        <v>0</v>
      </c>
      <c r="V18" s="166" t="str">
        <f>IF(U18=0,"",U18/F18)</f>
        <v/>
      </c>
      <c r="W18" s="164">
        <f>IF(K18+Q18=0,0,K18+Q18)</f>
        <v>0</v>
      </c>
      <c r="X18" s="166" t="str">
        <f>IF(W18=0,"",W18/G18)</f>
        <v/>
      </c>
      <c r="Y18" s="164" t="str">
        <f>IF(U18+W18=0,"",U18+W18)</f>
        <v/>
      </c>
      <c r="Z18" s="166" t="str">
        <f>IF(Y18="","",Y18/H18)</f>
        <v/>
      </c>
      <c r="AA18" s="168"/>
      <c r="AB18" s="169" t="str">
        <f>IF(AA18="","",AA18/C18)</f>
        <v/>
      </c>
      <c r="AC18" s="168"/>
      <c r="AD18" s="169" t="str">
        <f>IF(AC18="","",AC18/G18)</f>
        <v/>
      </c>
      <c r="AE18" s="164" t="str">
        <f>IF(AA18+AC18=0,"",AA18+AC18)</f>
        <v/>
      </c>
      <c r="AF18" s="169" t="str">
        <f>IF(AE18="","",AE18/H18)</f>
        <v/>
      </c>
      <c r="AG18" s="17"/>
      <c r="AH18" s="18"/>
      <c r="AI18" s="17"/>
      <c r="AJ18" s="18"/>
      <c r="AK18" s="17"/>
      <c r="AL18" s="18"/>
      <c r="AM18" s="19"/>
      <c r="AN18" s="18"/>
      <c r="AO18" s="19"/>
      <c r="AP18" s="18"/>
      <c r="AQ18" s="17"/>
      <c r="AR18" s="18"/>
      <c r="AS18" s="19"/>
      <c r="AT18" s="18"/>
      <c r="AU18" s="19"/>
      <c r="AV18" s="18"/>
      <c r="AW18" s="17"/>
      <c r="AX18" s="18"/>
      <c r="AY18" s="22"/>
      <c r="AZ18" s="18"/>
      <c r="BA18" s="22"/>
      <c r="BB18" s="18"/>
      <c r="BC18" s="22"/>
      <c r="BD18" s="18"/>
      <c r="BE18" s="17"/>
      <c r="BF18" s="18"/>
      <c r="BG18" s="17"/>
      <c r="BH18" s="18"/>
      <c r="BI18" s="17"/>
      <c r="BJ18" s="18"/>
    </row>
    <row r="19" spans="1:62" ht="31.5" customHeight="1" x14ac:dyDescent="0.25">
      <c r="A19" s="52">
        <f t="shared" si="42"/>
        <v>811</v>
      </c>
      <c r="B19" s="52" t="str">
        <f t="shared" si="42"/>
        <v>Técnico de Restauraçãoa- Cozinha/Pastelaria</v>
      </c>
      <c r="C19" s="164">
        <f t="shared" si="42"/>
        <v>4</v>
      </c>
      <c r="D19" s="164">
        <f t="shared" si="42"/>
        <v>8</v>
      </c>
      <c r="E19" s="164">
        <f t="shared" si="42"/>
        <v>12</v>
      </c>
      <c r="F19" s="164">
        <f t="shared" si="43"/>
        <v>4</v>
      </c>
      <c r="G19" s="164">
        <f t="shared" si="43"/>
        <v>8</v>
      </c>
      <c r="H19" s="164">
        <f t="shared" si="43"/>
        <v>12</v>
      </c>
      <c r="I19" s="165"/>
      <c r="J19" s="166" t="str">
        <f t="shared" ref="J19:J22" si="44">IF(I19="","",I19/F19)</f>
        <v/>
      </c>
      <c r="K19" s="165"/>
      <c r="L19" s="166" t="str">
        <f t="shared" ref="L19:L22" si="45">IF(K19="","",K19/G19)</f>
        <v/>
      </c>
      <c r="M19" s="164" t="str">
        <f t="shared" ref="M19:M22" si="46">IF(I19+K19=0,"",I19+K19)</f>
        <v/>
      </c>
      <c r="N19" s="166" t="str">
        <f t="shared" ref="N19:N22" si="47">IF(M19="","",M19/H19)</f>
        <v/>
      </c>
      <c r="O19" s="165"/>
      <c r="P19" s="166" t="str">
        <f t="shared" ref="P19:P22" si="48">IF(O19="","",O19/F19)</f>
        <v/>
      </c>
      <c r="Q19" s="165"/>
      <c r="R19" s="166" t="str">
        <f t="shared" ref="R19:R22" si="49">IF(Q19="","",Q19/G19)</f>
        <v/>
      </c>
      <c r="S19" s="164" t="str">
        <f t="shared" ref="S19:S22" si="50">IF(O19+Q19=0,"",O19+Q19)</f>
        <v/>
      </c>
      <c r="T19" s="166" t="str">
        <f t="shared" ref="T19:T22" si="51">IF(S19="","",S19/H19)</f>
        <v/>
      </c>
      <c r="U19" s="164">
        <f t="shared" ref="U19:U22" si="52">IF(I19+O19=0,0,I19+O19)</f>
        <v>0</v>
      </c>
      <c r="V19" s="166" t="str">
        <f t="shared" ref="V19:V22" si="53">IF(U19=0,"",U19/F19)</f>
        <v/>
      </c>
      <c r="W19" s="164">
        <f t="shared" ref="W19:W22" si="54">IF(K19+Q19=0,0,K19+Q19)</f>
        <v>0</v>
      </c>
      <c r="X19" s="166" t="str">
        <f t="shared" ref="X19:X22" si="55">IF(W19=0,"",W19/G19)</f>
        <v/>
      </c>
      <c r="Y19" s="164" t="str">
        <f t="shared" ref="Y19:Y22" si="56">IF(U19+W19=0,"",U19+W19)</f>
        <v/>
      </c>
      <c r="Z19" s="166" t="str">
        <f t="shared" ref="Z19:Z22" si="57">IF(Y19="","",Y19/H19)</f>
        <v/>
      </c>
      <c r="AA19" s="168"/>
      <c r="AB19" s="169" t="str">
        <f t="shared" ref="AB19:AB22" si="58">IF(AA19="","",AA19/C19)</f>
        <v/>
      </c>
      <c r="AC19" s="168"/>
      <c r="AD19" s="169"/>
      <c r="AE19" s="164" t="str">
        <f t="shared" ref="AE19:AE22" si="59">IF(AA19+AC19=0,"",AA19+AC19)</f>
        <v/>
      </c>
      <c r="AF19" s="169" t="str">
        <f t="shared" ref="AF19:AF22" si="60">IF(AE19="","",AE19/H19)</f>
        <v/>
      </c>
      <c r="AG19" s="47"/>
      <c r="AH19" s="18"/>
      <c r="AI19" s="47"/>
      <c r="AJ19" s="18"/>
      <c r="AK19" s="47"/>
      <c r="AL19" s="18"/>
      <c r="AM19" s="19"/>
      <c r="AN19" s="18"/>
      <c r="AO19" s="19"/>
      <c r="AP19" s="18"/>
      <c r="AQ19" s="47"/>
      <c r="AR19" s="18"/>
      <c r="AS19" s="19"/>
      <c r="AT19" s="18"/>
      <c r="AU19" s="19"/>
      <c r="AV19" s="18"/>
      <c r="AW19" s="47"/>
      <c r="AX19" s="18"/>
      <c r="AY19" s="47"/>
      <c r="AZ19" s="18"/>
      <c r="BA19" s="47"/>
      <c r="BB19" s="18"/>
      <c r="BC19" s="47"/>
      <c r="BD19" s="18"/>
      <c r="BE19" s="47"/>
      <c r="BF19" s="18"/>
      <c r="BG19" s="47"/>
      <c r="BH19" s="18"/>
      <c r="BI19" s="47"/>
      <c r="BJ19" s="18"/>
    </row>
    <row r="20" spans="1:62" ht="31.5" customHeight="1" x14ac:dyDescent="0.25">
      <c r="A20" s="52">
        <f t="shared" si="42"/>
        <v>523</v>
      </c>
      <c r="B20" s="52" t="str">
        <f t="shared" si="42"/>
        <v>Técnico Eletrónica, Automação e Computadores</v>
      </c>
      <c r="C20" s="164">
        <f t="shared" si="42"/>
        <v>17</v>
      </c>
      <c r="D20" s="164" t="str">
        <f t="shared" si="42"/>
        <v/>
      </c>
      <c r="E20" s="164">
        <f t="shared" si="42"/>
        <v>17</v>
      </c>
      <c r="F20" s="164">
        <f t="shared" si="43"/>
        <v>16</v>
      </c>
      <c r="G20" s="164" t="str">
        <f t="shared" si="43"/>
        <v/>
      </c>
      <c r="H20" s="164">
        <f t="shared" si="43"/>
        <v>16</v>
      </c>
      <c r="I20" s="165"/>
      <c r="J20" s="166" t="str">
        <f t="shared" si="44"/>
        <v/>
      </c>
      <c r="K20" s="165"/>
      <c r="L20" s="166" t="str">
        <f t="shared" si="45"/>
        <v/>
      </c>
      <c r="M20" s="164" t="str">
        <f t="shared" si="46"/>
        <v/>
      </c>
      <c r="N20" s="166" t="str">
        <f t="shared" si="47"/>
        <v/>
      </c>
      <c r="O20" s="165"/>
      <c r="P20" s="166" t="str">
        <f t="shared" si="48"/>
        <v/>
      </c>
      <c r="Q20" s="165"/>
      <c r="R20" s="166" t="str">
        <f t="shared" si="49"/>
        <v/>
      </c>
      <c r="S20" s="164" t="str">
        <f t="shared" si="50"/>
        <v/>
      </c>
      <c r="T20" s="166" t="str">
        <f t="shared" si="51"/>
        <v/>
      </c>
      <c r="U20" s="164">
        <f t="shared" si="52"/>
        <v>0</v>
      </c>
      <c r="V20" s="166" t="str">
        <f t="shared" si="53"/>
        <v/>
      </c>
      <c r="W20" s="164">
        <f t="shared" si="54"/>
        <v>0</v>
      </c>
      <c r="X20" s="166" t="str">
        <f t="shared" si="55"/>
        <v/>
      </c>
      <c r="Y20" s="164" t="str">
        <f t="shared" si="56"/>
        <v/>
      </c>
      <c r="Z20" s="166" t="str">
        <f t="shared" si="57"/>
        <v/>
      </c>
      <c r="AA20" s="168"/>
      <c r="AB20" s="169" t="str">
        <f t="shared" si="58"/>
        <v/>
      </c>
      <c r="AC20" s="168"/>
      <c r="AD20" s="169"/>
      <c r="AE20" s="164" t="str">
        <f t="shared" si="59"/>
        <v/>
      </c>
      <c r="AF20" s="169" t="str">
        <f t="shared" si="60"/>
        <v/>
      </c>
      <c r="AG20" s="47"/>
      <c r="AH20" s="18"/>
      <c r="AI20" s="47"/>
      <c r="AJ20" s="18"/>
      <c r="AK20" s="47"/>
      <c r="AL20" s="18"/>
      <c r="AM20" s="19"/>
      <c r="AN20" s="18"/>
      <c r="AO20" s="19"/>
      <c r="AP20" s="18"/>
      <c r="AQ20" s="47"/>
      <c r="AR20" s="18"/>
      <c r="AS20" s="19"/>
      <c r="AT20" s="18"/>
      <c r="AU20" s="19"/>
      <c r="AV20" s="18"/>
      <c r="AW20" s="47"/>
      <c r="AX20" s="18"/>
      <c r="AY20" s="47"/>
      <c r="AZ20" s="18"/>
      <c r="BA20" s="47"/>
      <c r="BB20" s="18"/>
      <c r="BC20" s="47"/>
      <c r="BD20" s="18"/>
      <c r="BE20" s="47"/>
      <c r="BF20" s="18"/>
      <c r="BG20" s="47"/>
      <c r="BH20" s="18"/>
      <c r="BI20" s="47"/>
      <c r="BJ20" s="18"/>
    </row>
    <row r="21" spans="1:62" ht="31.5" customHeight="1" x14ac:dyDescent="0.25">
      <c r="A21" s="52">
        <f t="shared" si="42"/>
        <v>481</v>
      </c>
      <c r="B21" s="52" t="str">
        <f t="shared" si="42"/>
        <v>Técnico de Gestão e Programação de Sistemas Informáticos</v>
      </c>
      <c r="C21" s="164">
        <f t="shared" si="42"/>
        <v>10</v>
      </c>
      <c r="D21" s="164">
        <f t="shared" si="42"/>
        <v>2</v>
      </c>
      <c r="E21" s="164">
        <f t="shared" si="42"/>
        <v>12</v>
      </c>
      <c r="F21" s="164">
        <f t="shared" si="43"/>
        <v>9</v>
      </c>
      <c r="G21" s="164">
        <f t="shared" si="43"/>
        <v>2</v>
      </c>
      <c r="H21" s="164">
        <f t="shared" si="43"/>
        <v>11</v>
      </c>
      <c r="I21" s="165">
        <v>0</v>
      </c>
      <c r="J21" s="166">
        <f t="shared" si="44"/>
        <v>0</v>
      </c>
      <c r="K21" s="165">
        <v>0</v>
      </c>
      <c r="L21" s="166">
        <f t="shared" si="45"/>
        <v>0</v>
      </c>
      <c r="M21" s="164" t="str">
        <f t="shared" si="46"/>
        <v/>
      </c>
      <c r="N21" s="166" t="str">
        <f t="shared" si="47"/>
        <v/>
      </c>
      <c r="O21" s="165">
        <v>0</v>
      </c>
      <c r="P21" s="166">
        <f t="shared" si="48"/>
        <v>0</v>
      </c>
      <c r="Q21" s="165">
        <v>1</v>
      </c>
      <c r="R21" s="166">
        <f t="shared" si="49"/>
        <v>0.5</v>
      </c>
      <c r="S21" s="164">
        <f t="shared" si="50"/>
        <v>1</v>
      </c>
      <c r="T21" s="166">
        <f t="shared" si="51"/>
        <v>9.0909090909090912E-2</v>
      </c>
      <c r="U21" s="164">
        <f t="shared" si="52"/>
        <v>0</v>
      </c>
      <c r="V21" s="166" t="str">
        <f t="shared" si="53"/>
        <v/>
      </c>
      <c r="W21" s="164">
        <f t="shared" si="54"/>
        <v>1</v>
      </c>
      <c r="X21" s="166">
        <f t="shared" si="55"/>
        <v>0.5</v>
      </c>
      <c r="Y21" s="164">
        <f t="shared" si="56"/>
        <v>1</v>
      </c>
      <c r="Z21" s="166">
        <f t="shared" si="57"/>
        <v>9.0909090909090912E-2</v>
      </c>
      <c r="AA21" s="168">
        <v>1</v>
      </c>
      <c r="AB21" s="169">
        <f t="shared" si="58"/>
        <v>0.1</v>
      </c>
      <c r="AC21" s="168">
        <v>0</v>
      </c>
      <c r="AD21" s="169"/>
      <c r="AE21" s="164">
        <f t="shared" si="59"/>
        <v>1</v>
      </c>
      <c r="AF21" s="169">
        <f t="shared" si="60"/>
        <v>9.0909090909090912E-2</v>
      </c>
      <c r="AG21" s="47"/>
      <c r="AH21" s="18"/>
      <c r="AI21" s="47"/>
      <c r="AJ21" s="18"/>
      <c r="AK21" s="47"/>
      <c r="AL21" s="18"/>
      <c r="AM21" s="19"/>
      <c r="AN21" s="18"/>
      <c r="AO21" s="19"/>
      <c r="AP21" s="18"/>
      <c r="AQ21" s="47"/>
      <c r="AR21" s="18"/>
      <c r="AS21" s="19"/>
      <c r="AT21" s="18"/>
      <c r="AU21" s="19"/>
      <c r="AV21" s="18"/>
      <c r="AW21" s="47"/>
      <c r="AX21" s="18"/>
      <c r="AY21" s="47"/>
      <c r="AZ21" s="18"/>
      <c r="BA21" s="47"/>
      <c r="BB21" s="18"/>
      <c r="BC21" s="47"/>
      <c r="BD21" s="18"/>
      <c r="BE21" s="47"/>
      <c r="BF21" s="18"/>
      <c r="BG21" s="47"/>
      <c r="BH21" s="18"/>
      <c r="BI21" s="47"/>
      <c r="BJ21" s="18"/>
    </row>
    <row r="22" spans="1:62" ht="31.5" customHeight="1" x14ac:dyDescent="0.25">
      <c r="A22" s="52" t="str">
        <f t="shared" si="42"/>
        <v/>
      </c>
      <c r="B22" s="52" t="str">
        <f t="shared" si="42"/>
        <v/>
      </c>
      <c r="C22" s="164" t="str">
        <f t="shared" si="42"/>
        <v/>
      </c>
      <c r="D22" s="164" t="str">
        <f t="shared" si="42"/>
        <v/>
      </c>
      <c r="E22" s="164" t="str">
        <f t="shared" si="42"/>
        <v/>
      </c>
      <c r="F22" s="164" t="str">
        <f t="shared" si="43"/>
        <v/>
      </c>
      <c r="G22" s="164" t="str">
        <f t="shared" si="43"/>
        <v/>
      </c>
      <c r="H22" s="164" t="str">
        <f t="shared" si="43"/>
        <v/>
      </c>
      <c r="I22" s="165"/>
      <c r="J22" s="166" t="str">
        <f t="shared" si="44"/>
        <v/>
      </c>
      <c r="K22" s="165"/>
      <c r="L22" s="166" t="str">
        <f t="shared" si="45"/>
        <v/>
      </c>
      <c r="M22" s="164" t="str">
        <f t="shared" si="46"/>
        <v/>
      </c>
      <c r="N22" s="166" t="str">
        <f t="shared" si="47"/>
        <v/>
      </c>
      <c r="O22" s="165"/>
      <c r="P22" s="166" t="str">
        <f t="shared" si="48"/>
        <v/>
      </c>
      <c r="Q22" s="165"/>
      <c r="R22" s="166" t="str">
        <f t="shared" si="49"/>
        <v/>
      </c>
      <c r="S22" s="164" t="str">
        <f t="shared" si="50"/>
        <v/>
      </c>
      <c r="T22" s="166" t="str">
        <f t="shared" si="51"/>
        <v/>
      </c>
      <c r="U22" s="164">
        <f t="shared" si="52"/>
        <v>0</v>
      </c>
      <c r="V22" s="166" t="str">
        <f t="shared" si="53"/>
        <v/>
      </c>
      <c r="W22" s="164">
        <f t="shared" si="54"/>
        <v>0</v>
      </c>
      <c r="X22" s="166" t="str">
        <f t="shared" si="55"/>
        <v/>
      </c>
      <c r="Y22" s="164" t="str">
        <f t="shared" si="56"/>
        <v/>
      </c>
      <c r="Z22" s="166" t="str">
        <f t="shared" si="57"/>
        <v/>
      </c>
      <c r="AA22" s="168"/>
      <c r="AB22" s="169" t="str">
        <f t="shared" si="58"/>
        <v/>
      </c>
      <c r="AC22" s="168"/>
      <c r="AD22" s="169"/>
      <c r="AE22" s="164" t="str">
        <f t="shared" si="59"/>
        <v/>
      </c>
      <c r="AF22" s="169" t="str">
        <f t="shared" si="60"/>
        <v/>
      </c>
      <c r="AG22" s="47"/>
      <c r="AH22" s="18"/>
      <c r="AI22" s="47"/>
      <c r="AJ22" s="18"/>
      <c r="AK22" s="47"/>
      <c r="AL22" s="18"/>
      <c r="AM22" s="19"/>
      <c r="AN22" s="18"/>
      <c r="AO22" s="19"/>
      <c r="AP22" s="18"/>
      <c r="AQ22" s="47"/>
      <c r="AR22" s="18"/>
      <c r="AS22" s="19"/>
      <c r="AT22" s="18"/>
      <c r="AU22" s="19"/>
      <c r="AV22" s="18"/>
      <c r="AW22" s="47"/>
      <c r="AX22" s="18"/>
      <c r="AY22" s="47"/>
      <c r="AZ22" s="18"/>
      <c r="BA22" s="47"/>
      <c r="BB22" s="18"/>
      <c r="BC22" s="47"/>
      <c r="BD22" s="18"/>
      <c r="BE22" s="47"/>
      <c r="BF22" s="18"/>
      <c r="BG22" s="47"/>
      <c r="BH22" s="18"/>
      <c r="BI22" s="47"/>
      <c r="BJ22" s="18"/>
    </row>
    <row r="23" spans="1:62" x14ac:dyDescent="0.25">
      <c r="A23" s="121" t="s">
        <v>15</v>
      </c>
      <c r="B23" s="121"/>
      <c r="C23" s="3">
        <f t="shared" ref="C23:I23" si="61">SUM(C18:C22)</f>
        <v>33</v>
      </c>
      <c r="D23" s="3">
        <f t="shared" si="61"/>
        <v>24</v>
      </c>
      <c r="E23" s="3">
        <f t="shared" si="61"/>
        <v>57</v>
      </c>
      <c r="F23" s="45">
        <f t="shared" si="61"/>
        <v>29</v>
      </c>
      <c r="G23" s="45">
        <f t="shared" si="61"/>
        <v>10</v>
      </c>
      <c r="H23" s="45">
        <f t="shared" si="61"/>
        <v>39</v>
      </c>
      <c r="I23" s="3">
        <f t="shared" si="61"/>
        <v>0</v>
      </c>
      <c r="J23" s="3"/>
      <c r="K23" s="3">
        <f>SUM(K18:K22)</f>
        <v>0</v>
      </c>
      <c r="L23" s="3"/>
      <c r="M23" s="3">
        <f>SUM(M18:M22)</f>
        <v>0</v>
      </c>
      <c r="N23" s="3"/>
      <c r="O23" s="3">
        <f>SUM(O18:O22)</f>
        <v>0</v>
      </c>
      <c r="P23" s="3"/>
      <c r="Q23" s="3">
        <f>SUM(Q18:Q22)</f>
        <v>1</v>
      </c>
      <c r="R23" s="3"/>
      <c r="S23" s="3">
        <f>SUM(S18:S22)</f>
        <v>1</v>
      </c>
      <c r="T23" s="3"/>
      <c r="U23" s="3">
        <f>SUM(U18:U22)</f>
        <v>0</v>
      </c>
      <c r="V23" s="3"/>
      <c r="W23" s="3">
        <f>SUM(W18:W22)</f>
        <v>1</v>
      </c>
      <c r="X23" s="3"/>
      <c r="Y23" s="3">
        <f>SUM(Y18:Y22)</f>
        <v>1</v>
      </c>
      <c r="Z23" s="3"/>
      <c r="AA23" s="3">
        <f>SUM(AA18:AA22)</f>
        <v>1</v>
      </c>
      <c r="AB23" s="4"/>
      <c r="AC23" s="3">
        <f>SUM(AC18:AC22)</f>
        <v>0</v>
      </c>
      <c r="AD23" s="4"/>
      <c r="AE23" s="3">
        <f>SUM(AE18:AE22)</f>
        <v>1</v>
      </c>
      <c r="AF23" s="4"/>
      <c r="AG23" s="17"/>
      <c r="AH23" s="19"/>
      <c r="AI23" s="17"/>
      <c r="AJ23" s="19"/>
      <c r="AK23" s="17"/>
      <c r="AL23" s="19"/>
      <c r="AM23" s="17"/>
      <c r="AN23" s="19"/>
      <c r="AO23" s="17"/>
      <c r="AP23" s="19"/>
      <c r="AQ23" s="17"/>
      <c r="AR23" s="19"/>
      <c r="AS23" s="17"/>
      <c r="AT23" s="19"/>
      <c r="AU23" s="17"/>
      <c r="AV23" s="19"/>
      <c r="AW23" s="17"/>
      <c r="AX23" s="19"/>
      <c r="AY23" s="22"/>
      <c r="AZ23" s="19"/>
      <c r="BA23" s="22"/>
      <c r="BB23" s="19"/>
      <c r="BC23" s="22"/>
      <c r="BD23" s="19"/>
      <c r="BE23" s="17"/>
      <c r="BF23" s="19"/>
      <c r="BG23" s="17"/>
      <c r="BH23" s="19"/>
      <c r="BI23" s="17"/>
      <c r="BJ23" s="19"/>
    </row>
    <row r="26" spans="1:62" x14ac:dyDescent="0.25">
      <c r="A26" s="46" t="s">
        <v>71</v>
      </c>
    </row>
    <row r="27" spans="1:62" x14ac:dyDescent="0.25">
      <c r="A27" s="1" t="s">
        <v>21</v>
      </c>
    </row>
    <row r="28" spans="1:62" x14ac:dyDescent="0.25">
      <c r="A28" s="1" t="s">
        <v>53</v>
      </c>
    </row>
    <row r="29" spans="1:62" x14ac:dyDescent="0.25">
      <c r="A29" s="1" t="s">
        <v>22</v>
      </c>
    </row>
    <row r="31" spans="1:62" x14ac:dyDescent="0.25">
      <c r="A31" s="16" t="s">
        <v>23</v>
      </c>
    </row>
    <row r="32" spans="1:62" x14ac:dyDescent="0.25">
      <c r="A32" s="1" t="s">
        <v>24</v>
      </c>
    </row>
  </sheetData>
  <sheetProtection selectLockedCells="1"/>
  <mergeCells count="37">
    <mergeCell ref="BE16:BJ16"/>
    <mergeCell ref="A23:B23"/>
    <mergeCell ref="U16:Z16"/>
    <mergeCell ref="AA16:AF16"/>
    <mergeCell ref="AG16:AL16"/>
    <mergeCell ref="AM16:AR16"/>
    <mergeCell ref="AS16:AX16"/>
    <mergeCell ref="A16:A17"/>
    <mergeCell ref="B16:B17"/>
    <mergeCell ref="C16:E16"/>
    <mergeCell ref="I16:N16"/>
    <mergeCell ref="O16:T16"/>
    <mergeCell ref="AY16:BD16"/>
    <mergeCell ref="F16:H16"/>
    <mergeCell ref="A1:AL1"/>
    <mergeCell ref="B2:L2"/>
    <mergeCell ref="M2:N2"/>
    <mergeCell ref="O2:T2"/>
    <mergeCell ref="U2:V2"/>
    <mergeCell ref="W2:Z2"/>
    <mergeCell ref="B3:L3"/>
    <mergeCell ref="M3:N3"/>
    <mergeCell ref="O3:T3"/>
    <mergeCell ref="A6:A7"/>
    <mergeCell ref="B6:B7"/>
    <mergeCell ref="C6:E6"/>
    <mergeCell ref="I6:N6"/>
    <mergeCell ref="O6:T6"/>
    <mergeCell ref="F6:H6"/>
    <mergeCell ref="BE6:BJ6"/>
    <mergeCell ref="U6:Z6"/>
    <mergeCell ref="AA6:AF6"/>
    <mergeCell ref="AG6:AL6"/>
    <mergeCell ref="A13:B13"/>
    <mergeCell ref="AM6:AR6"/>
    <mergeCell ref="AS6:AX6"/>
    <mergeCell ref="AY6:BD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1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2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3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4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5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6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7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8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9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0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A1:Q23"/>
  <sheetViews>
    <sheetView zoomScale="85" zoomScaleNormal="85" workbookViewId="0">
      <selection activeCell="C11" sqref="C11"/>
    </sheetView>
  </sheetViews>
  <sheetFormatPr defaultColWidth="9.140625" defaultRowHeight="15" x14ac:dyDescent="0.25"/>
  <cols>
    <col min="1" max="1" width="23.7109375" style="1" customWidth="1"/>
    <col min="2" max="2" width="53.28515625" style="1" bestFit="1" customWidth="1"/>
    <col min="3" max="11" width="8.7109375" style="2" customWidth="1"/>
    <col min="12" max="13" width="8.7109375" style="1" customWidth="1"/>
    <col min="14" max="16384" width="9.140625" style="1"/>
  </cols>
  <sheetData>
    <row r="1" spans="1:17" ht="48.75" customHeight="1" x14ac:dyDescent="0.25">
      <c r="A1" s="140" t="s">
        <v>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7" x14ac:dyDescent="0.25">
      <c r="A2" s="13" t="s">
        <v>1</v>
      </c>
      <c r="B2" s="54" t="str">
        <f>'Indicador 4a)'!B2:I2</f>
        <v>Agrupamento de Escolas de Valongo</v>
      </c>
      <c r="C2" s="137" t="s">
        <v>2</v>
      </c>
      <c r="D2" s="137"/>
      <c r="E2" s="138">
        <f>'Indicador 4a)'!L2</f>
        <v>750</v>
      </c>
      <c r="F2" s="138"/>
      <c r="G2" s="138"/>
      <c r="H2" s="137" t="s">
        <v>3</v>
      </c>
      <c r="I2" s="137"/>
      <c r="J2" s="138" t="str">
        <f>'Indicador 4a)'!T2</f>
        <v>Valongo</v>
      </c>
      <c r="K2" s="138"/>
    </row>
    <row r="3" spans="1:17" x14ac:dyDescent="0.25">
      <c r="A3" s="13" t="s">
        <v>4</v>
      </c>
      <c r="B3" s="54" t="str">
        <f>'Indicador 4a)'!B3:I3</f>
        <v>2015/2018</v>
      </c>
      <c r="C3" s="137" t="s">
        <v>5</v>
      </c>
      <c r="D3" s="137"/>
      <c r="E3" s="139"/>
      <c r="F3" s="139"/>
      <c r="G3" s="139"/>
      <c r="H3" s="142"/>
      <c r="I3" s="142"/>
      <c r="J3" s="142"/>
      <c r="K3" s="142"/>
    </row>
    <row r="5" spans="1:17" x14ac:dyDescent="0.25">
      <c r="A5" s="16" t="s">
        <v>56</v>
      </c>
    </row>
    <row r="6" spans="1:17" ht="45" customHeight="1" x14ac:dyDescent="0.25">
      <c r="A6" s="122" t="s">
        <v>7</v>
      </c>
      <c r="B6" s="122" t="s">
        <v>25</v>
      </c>
      <c r="C6" s="122" t="s">
        <v>61</v>
      </c>
      <c r="D6" s="122"/>
      <c r="E6" s="122"/>
      <c r="F6" s="122" t="s">
        <v>54</v>
      </c>
      <c r="G6" s="122"/>
      <c r="H6" s="122"/>
      <c r="I6" s="122"/>
      <c r="J6" s="122"/>
      <c r="K6" s="122"/>
      <c r="L6" s="122" t="s">
        <v>55</v>
      </c>
      <c r="M6" s="122"/>
      <c r="N6" s="122"/>
      <c r="O6" s="122"/>
      <c r="P6" s="122"/>
      <c r="Q6" s="122"/>
    </row>
    <row r="7" spans="1:17" x14ac:dyDescent="0.25">
      <c r="A7" s="122"/>
      <c r="B7" s="122"/>
      <c r="C7" s="3" t="s">
        <v>10</v>
      </c>
      <c r="D7" s="3" t="s">
        <v>11</v>
      </c>
      <c r="E7" s="3" t="s">
        <v>19</v>
      </c>
      <c r="F7" s="3" t="s">
        <v>10</v>
      </c>
      <c r="G7" s="3" t="s">
        <v>12</v>
      </c>
      <c r="H7" s="3" t="s">
        <v>11</v>
      </c>
      <c r="I7" s="3" t="s">
        <v>12</v>
      </c>
      <c r="J7" s="3" t="s">
        <v>19</v>
      </c>
      <c r="K7" s="3" t="s">
        <v>12</v>
      </c>
      <c r="L7" s="15" t="s">
        <v>10</v>
      </c>
      <c r="M7" s="15" t="s">
        <v>12</v>
      </c>
      <c r="N7" s="15" t="s">
        <v>11</v>
      </c>
      <c r="O7" s="15" t="s">
        <v>12</v>
      </c>
      <c r="P7" s="15" t="s">
        <v>19</v>
      </c>
      <c r="Q7" s="15" t="s">
        <v>12</v>
      </c>
    </row>
    <row r="8" spans="1:17" x14ac:dyDescent="0.25">
      <c r="A8" s="10">
        <f>IF('Indicador 4a)'!A8="","",'Indicador 4a)'!A8)</f>
        <v>812</v>
      </c>
      <c r="B8" s="10" t="str">
        <f>IF('Indicador 4a)'!B8="","",'Indicador 4a)'!B8)</f>
        <v>Curso Profissional de Técnico de Turismo</v>
      </c>
      <c r="C8" s="10">
        <f>IF('Indicador 5a)'!AG8=0,"",'Indicador 5a)'!AG8)</f>
        <v>1</v>
      </c>
      <c r="D8" s="10">
        <f>IF('Indicador 5a)'!AI8=0,"",'Indicador 5a)'!AI8)</f>
        <v>10</v>
      </c>
      <c r="E8" s="10">
        <f>IF('Indicador 5a)'!AK8=0,"",'Indicador 5a)'!AK8)</f>
        <v>11</v>
      </c>
      <c r="F8" s="48"/>
      <c r="G8" s="11" t="str">
        <f>IF(F8="","",F8/C8)</f>
        <v/>
      </c>
      <c r="H8" s="48">
        <v>2</v>
      </c>
      <c r="I8" s="11">
        <f>IF(H8="","",H8/D8)</f>
        <v>0.2</v>
      </c>
      <c r="J8" s="10">
        <f>IF(F8+H8=0,"",F8+H8)</f>
        <v>2</v>
      </c>
      <c r="K8" s="11">
        <f>IF(J8="","",J8/E8)</f>
        <v>0.18181818181818182</v>
      </c>
      <c r="L8" s="48">
        <v>1</v>
      </c>
      <c r="M8" s="11">
        <f>IF(L8="","",L8/C8)</f>
        <v>1</v>
      </c>
      <c r="N8" s="48">
        <v>8</v>
      </c>
      <c r="O8" s="11">
        <f>IF(N8="","",N8/D8)</f>
        <v>0.8</v>
      </c>
      <c r="P8" s="10">
        <f>IF(L8="",IF(N8="","",L8+N8),L8+N8)</f>
        <v>9</v>
      </c>
      <c r="Q8" s="11">
        <f>IF(P8="","",P8/E8)</f>
        <v>0.81818181818181823</v>
      </c>
    </row>
    <row r="9" spans="1:17" x14ac:dyDescent="0.25">
      <c r="A9" s="10">
        <f>IF('Indicador 4a)'!A9="","",'Indicador 4a)'!A9)</f>
        <v>811</v>
      </c>
      <c r="B9" s="10" t="str">
        <f>IF('Indicador 4a)'!B9="","",'Indicador 4a)'!B9)</f>
        <v>Técnico de Restauraçãoa- Cozinha/Pastelaria</v>
      </c>
      <c r="C9" s="10">
        <f>IF('Indicador 5a)'!AG9=0,"",'Indicador 5a)'!AG9)</f>
        <v>3</v>
      </c>
      <c r="D9" s="10">
        <f>IF('Indicador 5a)'!AI9=0,"",'Indicador 5a)'!AI9)</f>
        <v>7</v>
      </c>
      <c r="E9" s="10">
        <f>IF('Indicador 5a)'!AK9=0,"",'Indicador 5a)'!AK9)</f>
        <v>10</v>
      </c>
      <c r="F9" s="48">
        <v>2</v>
      </c>
      <c r="G9" s="11">
        <f t="shared" ref="G9:G12" si="0">IF(F9="","",F9/C9)</f>
        <v>0.66666666666666663</v>
      </c>
      <c r="H9" s="48">
        <v>3</v>
      </c>
      <c r="I9" s="11">
        <f t="shared" ref="I9:I12" si="1">IF(H9="","",H9/D9)</f>
        <v>0.42857142857142855</v>
      </c>
      <c r="J9" s="10">
        <f t="shared" ref="J9:J12" si="2">IF(F9+H9=0,"",F9+H9)</f>
        <v>5</v>
      </c>
      <c r="K9" s="11">
        <f t="shared" ref="K9:K12" si="3">IF(J9="","",J9/E9)</f>
        <v>0.5</v>
      </c>
      <c r="L9" s="48">
        <v>1</v>
      </c>
      <c r="M9" s="11">
        <f t="shared" ref="M9:M12" si="4">IF(L9="","",L9/C9)</f>
        <v>0.33333333333333331</v>
      </c>
      <c r="N9" s="48">
        <f t="shared" ref="N9:N12" si="5">IF(H9="","",D9-H9)</f>
        <v>4</v>
      </c>
      <c r="O9" s="11">
        <f t="shared" ref="O9:O12" si="6">IF(N9="","",N9/D9)</f>
        <v>0.5714285714285714</v>
      </c>
      <c r="P9" s="10">
        <f t="shared" ref="P9:P12" si="7">IF(L9="","",IF(N9="","",L9+N9))</f>
        <v>5</v>
      </c>
      <c r="Q9" s="11">
        <f t="shared" ref="Q9:Q12" si="8">IF(P9="","",P9/E9)</f>
        <v>0.5</v>
      </c>
    </row>
    <row r="10" spans="1:17" x14ac:dyDescent="0.25">
      <c r="A10" s="10">
        <f>IF('Indicador 4a)'!A10="","",'Indicador 4a)'!A10)</f>
        <v>523</v>
      </c>
      <c r="B10" s="10" t="str">
        <f>IF('Indicador 4a)'!B10="","",'Indicador 4a)'!B10)</f>
        <v>Técnico Eletrónica, Automação e Computadores</v>
      </c>
      <c r="C10" s="10">
        <f>IF('Indicador 5a)'!AG10=0,"",'Indicador 5a)'!AG10)</f>
        <v>15</v>
      </c>
      <c r="D10" s="10" t="str">
        <f>IF('Indicador 5a)'!AI10=0,"",'Indicador 5a)'!AI10)</f>
        <v/>
      </c>
      <c r="E10" s="10">
        <f>IF('Indicador 5a)'!AK10=0,"",'Indicador 5a)'!AK10)</f>
        <v>15</v>
      </c>
      <c r="F10" s="65">
        <v>15</v>
      </c>
      <c r="G10" s="11">
        <f t="shared" si="0"/>
        <v>1</v>
      </c>
      <c r="H10" s="65"/>
      <c r="I10" s="11" t="str">
        <f t="shared" si="1"/>
        <v/>
      </c>
      <c r="J10" s="10">
        <f t="shared" si="2"/>
        <v>15</v>
      </c>
      <c r="K10" s="11">
        <f t="shared" si="3"/>
        <v>1</v>
      </c>
      <c r="L10" s="65">
        <f t="shared" ref="L10:L12" si="9">IF(F10="","",C10-F10)</f>
        <v>0</v>
      </c>
      <c r="M10" s="11">
        <f t="shared" si="4"/>
        <v>0</v>
      </c>
      <c r="N10" s="65" t="str">
        <f t="shared" si="5"/>
        <v/>
      </c>
      <c r="O10" s="11" t="str">
        <f t="shared" si="6"/>
        <v/>
      </c>
      <c r="P10" s="10" t="str">
        <f t="shared" ref="P10" si="10">IF(L10="","",IF(N10="","",L10+N10))</f>
        <v/>
      </c>
      <c r="Q10" s="11" t="str">
        <f t="shared" ref="Q10" si="11">IF(P10="","",P10/E10)</f>
        <v/>
      </c>
    </row>
    <row r="11" spans="1:17" x14ac:dyDescent="0.25">
      <c r="A11" s="10">
        <f>IF('Indicador 4a)'!A11="","",'Indicador 4a)'!A11)</f>
        <v>481</v>
      </c>
      <c r="B11" s="10" t="str">
        <f>IF('Indicador 4a)'!B11="","",'Indicador 4a)'!B11)</f>
        <v>Técnico de Gestão e Programação de Sistemas Informáticos</v>
      </c>
      <c r="C11" s="10">
        <f>IF('Indicador 5a)'!AG11=0,"",'Indicador 5a)'!AG11)</f>
        <v>8</v>
      </c>
      <c r="D11" s="10" t="str">
        <f>IF('Indicador 5a)'!AI11=0,"",'Indicador 5a)'!AI11)</f>
        <v/>
      </c>
      <c r="E11" s="10">
        <f>IF('Indicador 5a)'!AK11=0,"",'Indicador 5a)'!AK11)</f>
        <v>8</v>
      </c>
      <c r="F11" s="48">
        <v>2</v>
      </c>
      <c r="G11" s="11">
        <f t="shared" si="0"/>
        <v>0.25</v>
      </c>
      <c r="H11" s="48">
        <v>0</v>
      </c>
      <c r="I11" s="11" t="e">
        <f t="shared" si="1"/>
        <v>#VALUE!</v>
      </c>
      <c r="J11" s="10">
        <f t="shared" si="2"/>
        <v>2</v>
      </c>
      <c r="K11" s="11">
        <f t="shared" si="3"/>
        <v>0.25</v>
      </c>
      <c r="L11" s="48">
        <f t="shared" si="9"/>
        <v>6</v>
      </c>
      <c r="M11" s="11">
        <f t="shared" si="4"/>
        <v>0.75</v>
      </c>
      <c r="N11" s="48">
        <v>0</v>
      </c>
      <c r="O11" s="11" t="e">
        <f t="shared" si="6"/>
        <v>#VALUE!</v>
      </c>
      <c r="P11" s="10">
        <f t="shared" si="7"/>
        <v>6</v>
      </c>
      <c r="Q11" s="11">
        <f t="shared" si="8"/>
        <v>0.75</v>
      </c>
    </row>
    <row r="12" spans="1:17" x14ac:dyDescent="0.25">
      <c r="A12" s="10" t="str">
        <f>IF('Indicador 4a)'!A12="","",'Indicador 4a)'!A12)</f>
        <v/>
      </c>
      <c r="B12" s="10" t="str">
        <f>IF('Indicador 4a)'!B12="","",'Indicador 4a)'!B12)</f>
        <v/>
      </c>
      <c r="C12" s="10" t="str">
        <f>IF('Indicador 5a)'!AG12=0,"",'Indicador 5a)'!AG12)</f>
        <v/>
      </c>
      <c r="D12" s="10" t="str">
        <f>IF('Indicador 5a)'!AI12=0,"",'Indicador 5a)'!AI12)</f>
        <v/>
      </c>
      <c r="E12" s="10" t="str">
        <f>IF('Indicador 5a)'!AK12=0,"",'Indicador 5a)'!AK12)</f>
        <v/>
      </c>
      <c r="F12" s="48"/>
      <c r="G12" s="11" t="str">
        <f t="shared" si="0"/>
        <v/>
      </c>
      <c r="H12" s="48"/>
      <c r="I12" s="11" t="str">
        <f t="shared" si="1"/>
        <v/>
      </c>
      <c r="J12" s="10" t="str">
        <f t="shared" si="2"/>
        <v/>
      </c>
      <c r="K12" s="11" t="str">
        <f t="shared" si="3"/>
        <v/>
      </c>
      <c r="L12" s="48" t="str">
        <f t="shared" si="9"/>
        <v/>
      </c>
      <c r="M12" s="11" t="str">
        <f t="shared" si="4"/>
        <v/>
      </c>
      <c r="N12" s="48" t="str">
        <f t="shared" si="5"/>
        <v/>
      </c>
      <c r="O12" s="11" t="str">
        <f t="shared" si="6"/>
        <v/>
      </c>
      <c r="P12" s="10" t="str">
        <f t="shared" si="7"/>
        <v/>
      </c>
      <c r="Q12" s="11" t="str">
        <f t="shared" si="8"/>
        <v/>
      </c>
    </row>
    <row r="13" spans="1:17" x14ac:dyDescent="0.25">
      <c r="A13" s="121" t="s">
        <v>15</v>
      </c>
      <c r="B13" s="121"/>
      <c r="C13" s="3">
        <f>SUM(C8:C12)</f>
        <v>27</v>
      </c>
      <c r="D13" s="3">
        <f>SUM(D8:D12)</f>
        <v>17</v>
      </c>
      <c r="E13" s="3">
        <f>SUM(E8:E12)</f>
        <v>44</v>
      </c>
      <c r="F13" s="3">
        <f>SUM(F8:F12)</f>
        <v>19</v>
      </c>
      <c r="G13" s="3"/>
      <c r="H13" s="3">
        <f>SUM(H8:H12)</f>
        <v>5</v>
      </c>
      <c r="I13" s="3"/>
      <c r="J13" s="3">
        <f>SUM(J8:J12)</f>
        <v>24</v>
      </c>
      <c r="K13" s="3"/>
      <c r="L13" s="15">
        <f>SUM(L8:L12)</f>
        <v>8</v>
      </c>
      <c r="M13" s="15"/>
      <c r="N13" s="15">
        <f>SUM(N8:N12)</f>
        <v>12</v>
      </c>
      <c r="O13" s="15"/>
      <c r="P13" s="15">
        <f>SUM(P8:P12)</f>
        <v>20</v>
      </c>
      <c r="Q13" s="15"/>
    </row>
    <row r="14" spans="1:17" s="37" customFormat="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x14ac:dyDescent="0.25">
      <c r="A15" s="16" t="s">
        <v>57</v>
      </c>
    </row>
    <row r="16" spans="1:17" ht="45" customHeight="1" x14ac:dyDescent="0.25">
      <c r="A16" s="122" t="s">
        <v>7</v>
      </c>
      <c r="B16" s="122" t="s">
        <v>25</v>
      </c>
      <c r="C16" s="122" t="s">
        <v>58</v>
      </c>
      <c r="D16" s="122"/>
      <c r="E16" s="122"/>
      <c r="F16" s="122" t="s">
        <v>59</v>
      </c>
      <c r="G16" s="122"/>
      <c r="H16" s="122"/>
      <c r="I16" s="122"/>
      <c r="J16" s="122"/>
      <c r="K16" s="122"/>
      <c r="L16" s="122" t="s">
        <v>60</v>
      </c>
      <c r="M16" s="122"/>
      <c r="N16" s="122"/>
      <c r="O16" s="122"/>
      <c r="P16" s="122"/>
      <c r="Q16" s="122"/>
    </row>
    <row r="17" spans="1:17" x14ac:dyDescent="0.25">
      <c r="A17" s="122"/>
      <c r="B17" s="122"/>
      <c r="C17" s="45" t="s">
        <v>10</v>
      </c>
      <c r="D17" s="45" t="s">
        <v>11</v>
      </c>
      <c r="E17" s="45" t="s">
        <v>19</v>
      </c>
      <c r="F17" s="15" t="s">
        <v>10</v>
      </c>
      <c r="G17" s="15" t="s">
        <v>12</v>
      </c>
      <c r="H17" s="15" t="s">
        <v>11</v>
      </c>
      <c r="I17" s="15" t="s">
        <v>12</v>
      </c>
      <c r="J17" s="15" t="s">
        <v>19</v>
      </c>
      <c r="K17" s="15" t="s">
        <v>12</v>
      </c>
      <c r="L17" s="15" t="s">
        <v>10</v>
      </c>
      <c r="M17" s="15" t="s">
        <v>12</v>
      </c>
      <c r="N17" s="15" t="s">
        <v>11</v>
      </c>
      <c r="O17" s="15" t="s">
        <v>12</v>
      </c>
      <c r="P17" s="15" t="s">
        <v>19</v>
      </c>
      <c r="Q17" s="15" t="s">
        <v>12</v>
      </c>
    </row>
    <row r="18" spans="1:17" x14ac:dyDescent="0.25">
      <c r="A18" s="57">
        <f t="shared" ref="A18:B22" si="12">A8</f>
        <v>812</v>
      </c>
      <c r="B18" s="57" t="str">
        <f t="shared" si="12"/>
        <v>Curso Profissional de Técnico de Turismo</v>
      </c>
      <c r="C18" s="10">
        <f>'Indicador 5a)'!AS8</f>
        <v>0</v>
      </c>
      <c r="D18" s="10">
        <f>'Indicador 5a)'!AU8</f>
        <v>0</v>
      </c>
      <c r="E18" s="10">
        <f>C18+D18</f>
        <v>0</v>
      </c>
      <c r="F18" s="48"/>
      <c r="G18" s="11" t="str">
        <f>IF(F18="","",F18/C18)</f>
        <v/>
      </c>
      <c r="H18" s="48"/>
      <c r="I18" s="11" t="str">
        <f>IF(H18="","",H18/D18)</f>
        <v/>
      </c>
      <c r="J18" s="10" t="str">
        <f>IF(F18="",IF(H18="","",F18+H18),F18+H18)</f>
        <v/>
      </c>
      <c r="K18" s="11" t="str">
        <f>IF(J18="","",J18/E18)</f>
        <v/>
      </c>
      <c r="L18" s="48"/>
      <c r="M18" s="11" t="str">
        <f>IF(L18="","",L18/C18)</f>
        <v/>
      </c>
      <c r="N18" s="48"/>
      <c r="O18" s="11" t="str">
        <f>IF(N18="","",N18/D18)</f>
        <v/>
      </c>
      <c r="P18" s="10" t="str">
        <f>IF(L18="",IF(N18="","",L18+N18),L18+N18)</f>
        <v/>
      </c>
      <c r="Q18" s="11" t="str">
        <f>IF(P18="","",P18/E18)</f>
        <v/>
      </c>
    </row>
    <row r="19" spans="1:17" x14ac:dyDescent="0.25">
      <c r="A19" s="57">
        <f t="shared" si="12"/>
        <v>811</v>
      </c>
      <c r="B19" s="57" t="str">
        <f t="shared" si="12"/>
        <v>Técnico de Restauraçãoa- Cozinha/Pastelaria</v>
      </c>
      <c r="C19" s="10"/>
      <c r="D19" s="10"/>
      <c r="E19" s="10"/>
      <c r="F19" s="48"/>
      <c r="G19" s="11" t="str">
        <f t="shared" ref="G19:G22" si="13">IF(F19="","",F19/C19)</f>
        <v/>
      </c>
      <c r="H19" s="48"/>
      <c r="I19" s="11" t="str">
        <f t="shared" ref="I19:I22" si="14">IF(H19="","",H19/D19)</f>
        <v/>
      </c>
      <c r="J19" s="10"/>
      <c r="K19" s="11" t="str">
        <f t="shared" ref="K19:K22" si="15">IF(J19="","",J19/E19)</f>
        <v/>
      </c>
      <c r="L19" s="48"/>
      <c r="M19" s="11" t="str">
        <f t="shared" ref="M19:M22" si="16">IF(L19="","",L19/C19)</f>
        <v/>
      </c>
      <c r="N19" s="48"/>
      <c r="O19" s="11" t="str">
        <f t="shared" ref="O19:O22" si="17">IF(N19="","",N19/D19)</f>
        <v/>
      </c>
      <c r="P19" s="10" t="str">
        <f t="shared" ref="P19:P22" si="18">IF(L19="",IF(N19="","",L19+N19),L19+N19)</f>
        <v/>
      </c>
      <c r="Q19" s="11" t="str">
        <f t="shared" ref="Q19:Q22" si="19">IF(P19="","",P19/E19)</f>
        <v/>
      </c>
    </row>
    <row r="20" spans="1:17" x14ac:dyDescent="0.25">
      <c r="A20" s="57">
        <f t="shared" si="12"/>
        <v>523</v>
      </c>
      <c r="B20" s="57" t="str">
        <f t="shared" si="12"/>
        <v>Técnico Eletrónica, Automação e Computadores</v>
      </c>
      <c r="C20" s="10"/>
      <c r="D20" s="10"/>
      <c r="E20" s="10"/>
      <c r="F20" s="48"/>
      <c r="G20" s="11" t="str">
        <f t="shared" si="13"/>
        <v/>
      </c>
      <c r="H20" s="48"/>
      <c r="I20" s="11" t="str">
        <f t="shared" si="14"/>
        <v/>
      </c>
      <c r="J20" s="10"/>
      <c r="K20" s="11" t="str">
        <f t="shared" si="15"/>
        <v/>
      </c>
      <c r="L20" s="48"/>
      <c r="M20" s="11" t="str">
        <f t="shared" si="16"/>
        <v/>
      </c>
      <c r="N20" s="48"/>
      <c r="O20" s="11" t="str">
        <f t="shared" si="17"/>
        <v/>
      </c>
      <c r="P20" s="10" t="str">
        <f t="shared" si="18"/>
        <v/>
      </c>
      <c r="Q20" s="11" t="str">
        <f t="shared" si="19"/>
        <v/>
      </c>
    </row>
    <row r="21" spans="1:17" x14ac:dyDescent="0.25">
      <c r="A21" s="57">
        <f t="shared" si="12"/>
        <v>481</v>
      </c>
      <c r="B21" s="57" t="str">
        <f t="shared" si="12"/>
        <v>Técnico de Gestão e Programação de Sistemas Informáticos</v>
      </c>
      <c r="C21" s="10"/>
      <c r="D21" s="10"/>
      <c r="E21" s="10"/>
      <c r="F21" s="48"/>
      <c r="G21" s="11" t="str">
        <f t="shared" si="13"/>
        <v/>
      </c>
      <c r="H21" s="48"/>
      <c r="I21" s="11" t="str">
        <f t="shared" si="14"/>
        <v/>
      </c>
      <c r="J21" s="10"/>
      <c r="K21" s="11" t="str">
        <f t="shared" si="15"/>
        <v/>
      </c>
      <c r="L21" s="48"/>
      <c r="M21" s="11" t="str">
        <f t="shared" si="16"/>
        <v/>
      </c>
      <c r="N21" s="48"/>
      <c r="O21" s="11" t="str">
        <f t="shared" si="17"/>
        <v/>
      </c>
      <c r="P21" s="10" t="str">
        <f t="shared" si="18"/>
        <v/>
      </c>
      <c r="Q21" s="11" t="str">
        <f t="shared" si="19"/>
        <v/>
      </c>
    </row>
    <row r="22" spans="1:17" x14ac:dyDescent="0.25">
      <c r="A22" s="57" t="str">
        <f t="shared" si="12"/>
        <v/>
      </c>
      <c r="B22" s="57" t="str">
        <f t="shared" si="12"/>
        <v/>
      </c>
      <c r="C22" s="10"/>
      <c r="D22" s="10"/>
      <c r="E22" s="10"/>
      <c r="F22" s="48"/>
      <c r="G22" s="11" t="str">
        <f t="shared" si="13"/>
        <v/>
      </c>
      <c r="H22" s="48"/>
      <c r="I22" s="11" t="str">
        <f t="shared" si="14"/>
        <v/>
      </c>
      <c r="J22" s="10"/>
      <c r="K22" s="11" t="str">
        <f t="shared" si="15"/>
        <v/>
      </c>
      <c r="L22" s="48"/>
      <c r="M22" s="11" t="str">
        <f t="shared" si="16"/>
        <v/>
      </c>
      <c r="N22" s="48"/>
      <c r="O22" s="11" t="str">
        <f t="shared" si="17"/>
        <v/>
      </c>
      <c r="P22" s="10" t="str">
        <f t="shared" si="18"/>
        <v/>
      </c>
      <c r="Q22" s="11" t="str">
        <f t="shared" si="19"/>
        <v/>
      </c>
    </row>
    <row r="23" spans="1:17" x14ac:dyDescent="0.25">
      <c r="A23" s="121" t="s">
        <v>15</v>
      </c>
      <c r="B23" s="136"/>
      <c r="C23" s="45" t="e">
        <f>SUM(#REF!)</f>
        <v>#REF!</v>
      </c>
      <c r="D23" s="45" t="e">
        <f>SUM(#REF!)</f>
        <v>#REF!</v>
      </c>
      <c r="E23" s="45" t="e">
        <f>SUM(#REF!)</f>
        <v>#REF!</v>
      </c>
      <c r="F23" s="15" t="e">
        <f>SUM(#REF!)</f>
        <v>#REF!</v>
      </c>
      <c r="G23" s="15"/>
      <c r="H23" s="15" t="e">
        <f>SUM(#REF!)</f>
        <v>#REF!</v>
      </c>
      <c r="I23" s="15"/>
      <c r="J23" s="15" t="e">
        <f>SUM(#REF!)</f>
        <v>#REF!</v>
      </c>
      <c r="K23" s="15"/>
      <c r="L23" s="15" t="e">
        <f>SUM(#REF!)</f>
        <v>#REF!</v>
      </c>
      <c r="M23" s="15"/>
      <c r="N23" s="15" t="e">
        <f>SUM(#REF!)</f>
        <v>#REF!</v>
      </c>
      <c r="O23" s="15"/>
      <c r="P23" s="15" t="e">
        <f>SUM(#REF!)</f>
        <v>#REF!</v>
      </c>
      <c r="Q23" s="15"/>
    </row>
  </sheetData>
  <sheetProtection selectLockedCells="1"/>
  <mergeCells count="20">
    <mergeCell ref="C3:D3"/>
    <mergeCell ref="E2:G2"/>
    <mergeCell ref="E3:G3"/>
    <mergeCell ref="A1:K1"/>
    <mergeCell ref="J2:K2"/>
    <mergeCell ref="H2:I2"/>
    <mergeCell ref="H3:K3"/>
    <mergeCell ref="C2:D2"/>
    <mergeCell ref="A23:B23"/>
    <mergeCell ref="L6:Q6"/>
    <mergeCell ref="A16:A17"/>
    <mergeCell ref="B16:B17"/>
    <mergeCell ref="C16:E16"/>
    <mergeCell ref="F16:K16"/>
    <mergeCell ref="L16:Q16"/>
    <mergeCell ref="A6:A7"/>
    <mergeCell ref="B6:B7"/>
    <mergeCell ref="C6:E6"/>
    <mergeCell ref="F6:K6"/>
    <mergeCell ref="A13:B13"/>
  </mergeCells>
  <pageMargins left="0.7" right="0.7" top="0.75" bottom="0.75" header="0.3" footer="0.3"/>
  <pageSetup paperSize="9" scale="4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1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2"/>
  <dimension ref="A1:AE46"/>
  <sheetViews>
    <sheetView workbookViewId="0">
      <selection activeCell="B3" sqref="B3:C3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3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4"/>
  <dimension ref="A1:AE46"/>
  <sheetViews>
    <sheetView workbookViewId="0">
      <selection activeCell="B3" sqref="B3:C3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AE46"/>
  <sheetViews>
    <sheetView topLeftCell="A4" workbookViewId="0">
      <selection activeCell="C22" sqref="C22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7109375" style="2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17" customWidth="1"/>
    <col min="9" max="18" width="8.7109375" style="1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32" t="str">
        <f>'Indicador 4a)'!B2:I2</f>
        <v>Agrupamento de Escolas de Valongo</v>
      </c>
      <c r="C2" s="132"/>
      <c r="D2" s="132"/>
      <c r="E2" s="132"/>
      <c r="F2" s="137"/>
      <c r="G2" s="137"/>
      <c r="H2" s="2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58" t="str">
        <f>'Indicador 4a)'!B8</f>
        <v>Curso Profissional de Técnico de Turismo</v>
      </c>
      <c r="C3" s="158"/>
      <c r="D3" s="158"/>
      <c r="E3" s="158"/>
      <c r="F3" s="137"/>
      <c r="G3" s="137"/>
      <c r="H3" s="20"/>
      <c r="I3" s="30"/>
      <c r="J3" s="30"/>
      <c r="K3" s="30"/>
      <c r="L3" s="30"/>
      <c r="M3" s="30"/>
      <c r="S3" s="1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58" t="str">
        <f>'Indicador 4a)'!B3:I3</f>
        <v>2015/2018</v>
      </c>
      <c r="C4" s="158"/>
      <c r="D4" s="158"/>
      <c r="E4" s="158"/>
      <c r="F4" s="137"/>
      <c r="G4" s="137"/>
      <c r="H4" s="20"/>
      <c r="I4" s="30"/>
      <c r="J4" s="30"/>
      <c r="K4" s="30"/>
      <c r="L4" s="30"/>
      <c r="M4" s="30"/>
      <c r="S4" s="1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25"/>
      <c r="F5" s="25"/>
      <c r="G5" s="25"/>
      <c r="S5" s="1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1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x14ac:dyDescent="0.25">
      <c r="A10" s="83" t="s">
        <v>62</v>
      </c>
      <c r="B10" s="85"/>
      <c r="C10" s="86"/>
      <c r="D10" s="86">
        <v>1</v>
      </c>
      <c r="E10" s="87">
        <v>1</v>
      </c>
      <c r="F10" s="64">
        <f>B10+C10+D10+E10</f>
        <v>2</v>
      </c>
      <c r="G10" s="39">
        <f>IF(F10=0,0,(D10+E10)/F10)</f>
        <v>1</v>
      </c>
      <c r="H10" s="59">
        <f t="shared" ref="H10:H12" si="0">IF(G10=0,0,(D10*3+E10*4)/(D10+E10))</f>
        <v>3.5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17"/>
      <c r="Y10" s="18"/>
      <c r="Z10" s="19"/>
      <c r="AA10" s="18"/>
      <c r="AB10" s="19"/>
      <c r="AC10" s="18"/>
      <c r="AD10" s="17"/>
      <c r="AE10" s="18"/>
    </row>
    <row r="11" spans="1:31" x14ac:dyDescent="0.25">
      <c r="A11" s="83" t="s">
        <v>63</v>
      </c>
      <c r="B11" s="88"/>
      <c r="C11" s="65"/>
      <c r="D11" s="65">
        <v>2</v>
      </c>
      <c r="E11" s="66"/>
      <c r="F11" s="40">
        <f>B11+C11+D11+E11</f>
        <v>2</v>
      </c>
      <c r="G11" s="42">
        <f t="shared" ref="G11:G15" si="1">IF(F11=0,0,(D11+E11)/F11)</f>
        <v>1</v>
      </c>
      <c r="H11" s="60">
        <f t="shared" si="0"/>
        <v>3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17"/>
      <c r="Y11" s="18"/>
      <c r="Z11" s="19"/>
      <c r="AA11" s="18"/>
      <c r="AB11" s="19"/>
      <c r="AC11" s="18"/>
      <c r="AD11" s="17"/>
      <c r="AE11" s="18"/>
    </row>
    <row r="12" spans="1:31" x14ac:dyDescent="0.25">
      <c r="A12" s="83" t="s">
        <v>64</v>
      </c>
      <c r="B12" s="88"/>
      <c r="C12" s="65"/>
      <c r="D12" s="65">
        <v>1</v>
      </c>
      <c r="E12" s="66">
        <v>1</v>
      </c>
      <c r="F12" s="40">
        <f>B12+C12+D12+E12</f>
        <v>2</v>
      </c>
      <c r="G12" s="42">
        <f t="shared" si="1"/>
        <v>1</v>
      </c>
      <c r="H12" s="60">
        <f t="shared" si="0"/>
        <v>3.5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17"/>
      <c r="Y12" s="18"/>
      <c r="Z12" s="19"/>
      <c r="AA12" s="18"/>
      <c r="AB12" s="19"/>
      <c r="AC12" s="18"/>
      <c r="AD12" s="17"/>
      <c r="AE12" s="18"/>
    </row>
    <row r="13" spans="1:31" x14ac:dyDescent="0.25">
      <c r="A13" s="83" t="s">
        <v>65</v>
      </c>
      <c r="B13" s="88"/>
      <c r="C13" s="65"/>
      <c r="D13" s="65"/>
      <c r="E13" s="66">
        <v>2</v>
      </c>
      <c r="F13" s="40">
        <f>B13+C13+D13+E13</f>
        <v>2</v>
      </c>
      <c r="G13" s="42">
        <f t="shared" si="1"/>
        <v>1</v>
      </c>
      <c r="H13" s="60">
        <f>IF(G13=0,0,(D13*3+E13*4)/(D13+E13))</f>
        <v>4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17"/>
      <c r="Y13" s="18"/>
      <c r="Z13" s="19"/>
      <c r="AA13" s="18"/>
      <c r="AB13" s="19"/>
      <c r="AC13" s="18"/>
      <c r="AD13" s="17"/>
      <c r="AE13" s="18"/>
    </row>
    <row r="14" spans="1:31" ht="15.75" thickBot="1" x14ac:dyDescent="0.3">
      <c r="A14" s="83" t="s">
        <v>66</v>
      </c>
      <c r="B14" s="89"/>
      <c r="C14" s="90"/>
      <c r="D14" s="90">
        <v>1</v>
      </c>
      <c r="E14" s="91">
        <v>1</v>
      </c>
      <c r="F14" s="41">
        <f>B14+C14+D14+E14</f>
        <v>2</v>
      </c>
      <c r="G14" s="43">
        <f t="shared" si="1"/>
        <v>1</v>
      </c>
      <c r="H14" s="61">
        <f>IF(G14=0,0,(D14*3+E14*4)/(D14+E14))</f>
        <v>3.5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17"/>
      <c r="Y14" s="18"/>
      <c r="Z14" s="19"/>
      <c r="AA14" s="18"/>
      <c r="AB14" s="19"/>
      <c r="AC14" s="18"/>
      <c r="AD14" s="17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5</v>
      </c>
      <c r="E15" s="78">
        <f>SUM(E10:E14)</f>
        <v>5</v>
      </c>
      <c r="F15" s="62">
        <f>SUM(F10:F14)</f>
        <v>10</v>
      </c>
      <c r="G15" s="63">
        <f t="shared" si="1"/>
        <v>1</v>
      </c>
      <c r="H15" s="61">
        <f>AVERAGE(H10:H14)</f>
        <v>3.5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>
        <v>1</v>
      </c>
      <c r="E22" s="87"/>
      <c r="F22" s="64">
        <f>B22+C22+D22+E22</f>
        <v>1</v>
      </c>
      <c r="G22" s="67">
        <f>IF(F22=0,0,(D22+E22)/F22)</f>
        <v>1</v>
      </c>
      <c r="H22" s="59">
        <f>IF(G22=0,0,(D22*3+E22*4)/(D22+E22))</f>
        <v>3</v>
      </c>
    </row>
    <row r="23" spans="1:8" x14ac:dyDescent="0.25">
      <c r="A23" s="83" t="s">
        <v>63</v>
      </c>
      <c r="B23" s="88"/>
      <c r="C23" s="65"/>
      <c r="D23" s="65">
        <v>1</v>
      </c>
      <c r="E23" s="66"/>
      <c r="F23" s="40">
        <f>B23+C23+D23+E23</f>
        <v>1</v>
      </c>
      <c r="G23" s="68">
        <f t="shared" ref="G23:G26" si="2">IF(F23=0,0,(D23+E23)/F23)</f>
        <v>1</v>
      </c>
      <c r="H23" s="71">
        <f t="shared" ref="H23:H26" si="3">IF(G23=0,0,(D23*3+E23*4)/(D23+E23))</f>
        <v>3</v>
      </c>
    </row>
    <row r="24" spans="1:8" x14ac:dyDescent="0.25">
      <c r="A24" s="83" t="s">
        <v>64</v>
      </c>
      <c r="B24" s="88"/>
      <c r="C24" s="65">
        <v>1</v>
      </c>
      <c r="D24" s="65"/>
      <c r="E24" s="66"/>
      <c r="F24" s="40">
        <f>B24+C24+D24+E24</f>
        <v>1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>
        <v>1</v>
      </c>
      <c r="D25" s="65"/>
      <c r="E25" s="66"/>
      <c r="F25" s="40">
        <f>B25+C25+D25+E25</f>
        <v>1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>
        <v>1</v>
      </c>
      <c r="D26" s="90"/>
      <c r="E26" s="91"/>
      <c r="F26" s="41">
        <f>B26+C26+D26+E26</f>
        <v>1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3</v>
      </c>
      <c r="D27" s="77">
        <f>SUM(D22:D26)</f>
        <v>2</v>
      </c>
      <c r="E27" s="78">
        <f>SUM(E22:E26)</f>
        <v>0</v>
      </c>
      <c r="F27" s="62">
        <f>SUM(F22:F26)</f>
        <v>5</v>
      </c>
      <c r="G27" s="70">
        <f>IF(F27=0,0,(D27+E27)/F27)</f>
        <v>0.4</v>
      </c>
      <c r="H27" s="61">
        <f>AVERAGE(H22:H26)</f>
        <v>1.2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2</v>
      </c>
      <c r="E34" s="92">
        <f t="shared" si="4"/>
        <v>1</v>
      </c>
      <c r="F34" s="64">
        <f>B34+C34+D34+E34</f>
        <v>3</v>
      </c>
      <c r="G34" s="97">
        <f>IF(F34=0,0,(D34+E34)/F34)</f>
        <v>1</v>
      </c>
      <c r="H34" s="98">
        <f>IF(G34=0,0,(D34*3+E34*4)/(D34+E34))</f>
        <v>3.3333333333333335</v>
      </c>
    </row>
    <row r="35" spans="1:8" x14ac:dyDescent="0.25">
      <c r="A35" s="73" t="s">
        <v>63</v>
      </c>
      <c r="B35" s="81">
        <f t="shared" ref="B35:E35" si="5">IF(B11=0,IF(B23=0,0,B11+B23),B11+B23)</f>
        <v>0</v>
      </c>
      <c r="C35" s="14">
        <f t="shared" si="5"/>
        <v>0</v>
      </c>
      <c r="D35" s="14">
        <f t="shared" si="5"/>
        <v>3</v>
      </c>
      <c r="E35" s="93">
        <f t="shared" si="5"/>
        <v>0</v>
      </c>
      <c r="F35" s="40">
        <f>B35+C35+D35+E35</f>
        <v>3</v>
      </c>
      <c r="G35" s="58">
        <f>IF(F35=0,0,(D35+E35)/F35)</f>
        <v>1</v>
      </c>
      <c r="H35" s="99">
        <f t="shared" ref="H35:H38" si="6">IF(G35=0,0,(D35*3+E35*4)/(D35+E35))</f>
        <v>3</v>
      </c>
    </row>
    <row r="36" spans="1:8" x14ac:dyDescent="0.25">
      <c r="A36" s="73" t="s">
        <v>64</v>
      </c>
      <c r="B36" s="81">
        <f t="shared" ref="B36:E36" si="7">IF(B12=0,IF(B24=0,0,B12+B24),B12+B24)</f>
        <v>0</v>
      </c>
      <c r="C36" s="14">
        <f t="shared" si="7"/>
        <v>1</v>
      </c>
      <c r="D36" s="14">
        <f t="shared" si="7"/>
        <v>1</v>
      </c>
      <c r="E36" s="93">
        <f t="shared" si="7"/>
        <v>1</v>
      </c>
      <c r="F36" s="40">
        <f>B36+C36+D36+E36</f>
        <v>3</v>
      </c>
      <c r="G36" s="58">
        <f t="shared" ref="G36:G38" si="8">IF(F36=0,0,(D36+E36)/F36)</f>
        <v>0.66666666666666663</v>
      </c>
      <c r="H36" s="99">
        <f t="shared" si="6"/>
        <v>3.5</v>
      </c>
    </row>
    <row r="37" spans="1:8" x14ac:dyDescent="0.25">
      <c r="A37" s="73" t="s">
        <v>65</v>
      </c>
      <c r="B37" s="81">
        <f t="shared" ref="B37:E37" si="9">IF(B13=0,IF(B25=0,0,B13+B25),B13+B25)</f>
        <v>0</v>
      </c>
      <c r="C37" s="14">
        <f t="shared" si="9"/>
        <v>1</v>
      </c>
      <c r="D37" s="14">
        <f t="shared" si="9"/>
        <v>0</v>
      </c>
      <c r="E37" s="93">
        <f t="shared" si="9"/>
        <v>2</v>
      </c>
      <c r="F37" s="40">
        <f>B37+C37+D37+E37</f>
        <v>3</v>
      </c>
      <c r="G37" s="58">
        <f t="shared" si="8"/>
        <v>0.66666666666666663</v>
      </c>
      <c r="H37" s="99">
        <f t="shared" si="6"/>
        <v>4</v>
      </c>
    </row>
    <row r="38" spans="1:8" ht="15.75" thickBot="1" x14ac:dyDescent="0.3">
      <c r="A38" s="73" t="s">
        <v>66</v>
      </c>
      <c r="B38" s="82">
        <f t="shared" ref="B38:E38" si="10">IF(B14=0,IF(B26=0,0,B14+B26),B14+B26)</f>
        <v>0</v>
      </c>
      <c r="C38" s="34">
        <f t="shared" si="10"/>
        <v>1</v>
      </c>
      <c r="D38" s="34">
        <f t="shared" si="10"/>
        <v>1</v>
      </c>
      <c r="E38" s="94">
        <f t="shared" si="10"/>
        <v>1</v>
      </c>
      <c r="F38" s="41">
        <f>B38+C38+D38+E38</f>
        <v>3</v>
      </c>
      <c r="G38" s="100">
        <f t="shared" si="8"/>
        <v>0.66666666666666663</v>
      </c>
      <c r="H38" s="101">
        <f t="shared" si="6"/>
        <v>3.5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3</v>
      </c>
      <c r="D39" s="77">
        <f>SUM(D34:D38)</f>
        <v>7</v>
      </c>
      <c r="E39" s="77">
        <f>SUM(E34:E38)</f>
        <v>5</v>
      </c>
      <c r="F39" s="95">
        <f>SUM(F34:F38)</f>
        <v>15</v>
      </c>
      <c r="G39" s="70">
        <f>IF(F39=0,0,(D39+E39)/F39)</f>
        <v>0.8</v>
      </c>
      <c r="H39" s="96">
        <f>AVERAGE(H34:H38)</f>
        <v>3.4666666666666672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electLockedCells="1"/>
  <mergeCells count="31">
    <mergeCell ref="A43:F44"/>
    <mergeCell ref="A20:A21"/>
    <mergeCell ref="B20:E20"/>
    <mergeCell ref="F20:F21"/>
    <mergeCell ref="F8:F9"/>
    <mergeCell ref="B8:E8"/>
    <mergeCell ref="T8:Y8"/>
    <mergeCell ref="Z8:AE8"/>
    <mergeCell ref="A8:A9"/>
    <mergeCell ref="A1:F1"/>
    <mergeCell ref="F2:G2"/>
    <mergeCell ref="F3:G3"/>
    <mergeCell ref="F4:G4"/>
    <mergeCell ref="N2:O2"/>
    <mergeCell ref="P2:S2"/>
    <mergeCell ref="G8:G9"/>
    <mergeCell ref="H8:H9"/>
    <mergeCell ref="A6:H6"/>
    <mergeCell ref="B4:E4"/>
    <mergeCell ref="B2:E2"/>
    <mergeCell ref="B3:E3"/>
    <mergeCell ref="G20:G21"/>
    <mergeCell ref="H20:H21"/>
    <mergeCell ref="N8:S8"/>
    <mergeCell ref="G32:G33"/>
    <mergeCell ref="H32:H33"/>
    <mergeCell ref="A18:H18"/>
    <mergeCell ref="A30:H30"/>
    <mergeCell ref="A32:A33"/>
    <mergeCell ref="B32:E32"/>
    <mergeCell ref="F32:F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AE46"/>
  <sheetViews>
    <sheetView topLeftCell="A15" workbookViewId="0">
      <selection activeCell="D21" sqref="D21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32" t="str">
        <f>'Indicador 4a)'!B2:I2</f>
        <v>Agrupamento de Escolas de Valongo</v>
      </c>
      <c r="C2" s="132"/>
      <c r="D2" s="132"/>
      <c r="E2" s="132"/>
      <c r="F2" s="137"/>
      <c r="G2" s="137"/>
      <c r="H2" s="53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58" t="str">
        <f>'Indicador 4a)'!B9</f>
        <v>Técnico de Restauraçãoa- Cozinha/Pastelaria</v>
      </c>
      <c r="C3" s="158"/>
      <c r="D3" s="158"/>
      <c r="E3" s="158"/>
      <c r="F3" s="137"/>
      <c r="G3" s="137"/>
      <c r="H3" s="53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58" t="str">
        <f>'Indicador 4a)'!B3:I3</f>
        <v>2015/2018</v>
      </c>
      <c r="C4" s="158"/>
      <c r="D4" s="158"/>
      <c r="E4" s="158"/>
      <c r="F4" s="137"/>
      <c r="G4" s="137"/>
      <c r="H4" s="53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>
        <v>1</v>
      </c>
      <c r="E10" s="87">
        <v>2</v>
      </c>
      <c r="F10" s="64">
        <f>B10+C10+D10+E10</f>
        <v>3</v>
      </c>
      <c r="G10" s="39">
        <f>IF(F10=0,0,(D10+E10)/F10)</f>
        <v>1</v>
      </c>
      <c r="H10" s="59">
        <f t="shared" ref="H10:H12" si="0">IF(G10=0,0,(D10*3+E10*4)/(D10+E10))</f>
        <v>3.6666666666666665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>
        <v>1</v>
      </c>
      <c r="E11" s="66">
        <v>2</v>
      </c>
      <c r="F11" s="40">
        <f>B11+C11+D11+E11</f>
        <v>3</v>
      </c>
      <c r="G11" s="42">
        <f t="shared" ref="G11:G15" si="1">IF(F11=0,0,(D11+E11)/F11)</f>
        <v>1</v>
      </c>
      <c r="H11" s="60">
        <f t="shared" si="0"/>
        <v>3.6666666666666665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>
        <v>3</v>
      </c>
      <c r="F12" s="40">
        <f>B12+C12+D12+E12</f>
        <v>3</v>
      </c>
      <c r="G12" s="42">
        <f t="shared" si="1"/>
        <v>1</v>
      </c>
      <c r="H12" s="60">
        <f t="shared" si="0"/>
        <v>4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>
        <v>3</v>
      </c>
      <c r="F13" s="40">
        <f>B13+C13+D13+E13</f>
        <v>3</v>
      </c>
      <c r="G13" s="42">
        <f t="shared" si="1"/>
        <v>1</v>
      </c>
      <c r="H13" s="60">
        <f>IF(G13=0,0,(D13*3+E13*4)/(D13+E13))</f>
        <v>4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>
        <v>2</v>
      </c>
      <c r="E14" s="91">
        <v>1</v>
      </c>
      <c r="F14" s="41">
        <f>B14+C14+D14+E14</f>
        <v>3</v>
      </c>
      <c r="G14" s="43">
        <f t="shared" si="1"/>
        <v>1</v>
      </c>
      <c r="H14" s="61">
        <f>IF(G14=0,0,(D14*3+E14*4)/(D14+E14))</f>
        <v>3.3333333333333335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4</v>
      </c>
      <c r="E15" s="78">
        <f>SUM(E10:E14)</f>
        <v>11</v>
      </c>
      <c r="F15" s="62">
        <f>SUM(F10:F14)</f>
        <v>15</v>
      </c>
      <c r="G15" s="63">
        <f t="shared" si="1"/>
        <v>1</v>
      </c>
      <c r="H15" s="61">
        <f>AVERAGE(H10:H14)</f>
        <v>3.7333333333333329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1</v>
      </c>
      <c r="E34" s="92">
        <f t="shared" si="4"/>
        <v>2</v>
      </c>
      <c r="F34" s="64">
        <f>B34+C34+D34+E34</f>
        <v>3</v>
      </c>
      <c r="G34" s="97">
        <f>IF(F34=0,0,(D34+E34)/F34)</f>
        <v>1</v>
      </c>
      <c r="H34" s="98">
        <f>IF(G34=0,0,(D34*3+E34*4)/(D34+E34))</f>
        <v>3.6666666666666665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1</v>
      </c>
      <c r="E35" s="93">
        <f t="shared" si="5"/>
        <v>2</v>
      </c>
      <c r="F35" s="40">
        <f>B35+C35+D35+E35</f>
        <v>3</v>
      </c>
      <c r="G35" s="58">
        <f>IF(F35=0,0,(D35+E35)/F35)</f>
        <v>1</v>
      </c>
      <c r="H35" s="99">
        <f t="shared" ref="H35:H38" si="6">IF(G35=0,0,(D35*3+E35*4)/(D35+E35))</f>
        <v>3.6666666666666665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3</v>
      </c>
      <c r="F36" s="40">
        <f>B36+C36+D36+E36</f>
        <v>3</v>
      </c>
      <c r="G36" s="58">
        <f t="shared" ref="G36:G38" si="7">IF(F36=0,0,(D36+E36)/F36)</f>
        <v>1</v>
      </c>
      <c r="H36" s="99">
        <f t="shared" si="6"/>
        <v>4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3</v>
      </c>
      <c r="F37" s="40">
        <f>B37+C37+D37+E37</f>
        <v>3</v>
      </c>
      <c r="G37" s="58">
        <f t="shared" si="7"/>
        <v>1</v>
      </c>
      <c r="H37" s="99">
        <f t="shared" si="6"/>
        <v>4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2</v>
      </c>
      <c r="E38" s="94">
        <f t="shared" si="5"/>
        <v>1</v>
      </c>
      <c r="F38" s="41">
        <f>B38+C38+D38+E38</f>
        <v>3</v>
      </c>
      <c r="G38" s="100">
        <f t="shared" si="7"/>
        <v>1</v>
      </c>
      <c r="H38" s="101">
        <f t="shared" si="6"/>
        <v>3.3333333333333335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4</v>
      </c>
      <c r="E39" s="77">
        <f>SUM(E34:E38)</f>
        <v>11</v>
      </c>
      <c r="F39" s="95">
        <f>SUM(F34:F38)</f>
        <v>15</v>
      </c>
      <c r="G39" s="70">
        <f>IF(F39=0,0,(D39+E39)/F39)</f>
        <v>1</v>
      </c>
      <c r="H39" s="96">
        <f>AVERAGE(H34:H38)</f>
        <v>3.7333333333333329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F4:G4"/>
    <mergeCell ref="A6:H6"/>
    <mergeCell ref="F3:G3"/>
    <mergeCell ref="B3:E3"/>
    <mergeCell ref="B4:E4"/>
    <mergeCell ref="A1:F1"/>
    <mergeCell ref="F2:G2"/>
    <mergeCell ref="N2:O2"/>
    <mergeCell ref="P2:S2"/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1:AE46"/>
  <sheetViews>
    <sheetView topLeftCell="A14" workbookViewId="0">
      <selection activeCell="E22" sqref="E22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32" t="str">
        <f>'Indicador 4a)'!B2:I2</f>
        <v>Agrupamento de Escolas de Valongo</v>
      </c>
      <c r="C2" s="132"/>
      <c r="D2" s="132"/>
      <c r="E2" s="132"/>
      <c r="F2" s="137"/>
      <c r="G2" s="137"/>
      <c r="H2" s="53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58" t="str">
        <f>'Indicador 4a)'!B10</f>
        <v>Técnico Eletrónica, Automação e Computadores</v>
      </c>
      <c r="C3" s="158"/>
      <c r="D3" s="158"/>
      <c r="E3" s="158"/>
      <c r="F3" s="137"/>
      <c r="G3" s="137"/>
      <c r="H3" s="53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58" t="str">
        <f>'Indicador 4a)'!B3:I3</f>
        <v>2015/2018</v>
      </c>
      <c r="C4" s="158"/>
      <c r="D4" s="158"/>
      <c r="E4" s="158"/>
      <c r="F4" s="137"/>
      <c r="G4" s="137"/>
      <c r="H4" s="53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>
        <v>5</v>
      </c>
      <c r="E10" s="87">
        <v>5</v>
      </c>
      <c r="F10" s="64">
        <f>B10+C10+D10+E10</f>
        <v>10</v>
      </c>
      <c r="G10" s="39">
        <f>IF(F10=0,0,(D10+E10)/F10)</f>
        <v>1</v>
      </c>
      <c r="H10" s="59">
        <f t="shared" ref="H10:H12" si="0">IF(G10=0,0,(D10*3+E10*4)/(D10+E10))</f>
        <v>3.5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>
        <v>5</v>
      </c>
      <c r="E11" s="66">
        <v>5</v>
      </c>
      <c r="F11" s="40">
        <f>B11+C11+D11+E11</f>
        <v>10</v>
      </c>
      <c r="G11" s="42">
        <f t="shared" ref="G11:G15" si="1">IF(F11=0,0,(D11+E11)/F11)</f>
        <v>1</v>
      </c>
      <c r="H11" s="60">
        <f t="shared" si="0"/>
        <v>3.5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>
        <v>2</v>
      </c>
      <c r="E12" s="66">
        <v>8</v>
      </c>
      <c r="F12" s="40">
        <f>B12+C12+D12+E12</f>
        <v>10</v>
      </c>
      <c r="G12" s="42">
        <f t="shared" si="1"/>
        <v>1</v>
      </c>
      <c r="H12" s="60">
        <f t="shared" si="0"/>
        <v>3.8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>
        <v>2</v>
      </c>
      <c r="E13" s="66">
        <v>8</v>
      </c>
      <c r="F13" s="40">
        <f>B13+C13+D13+E13</f>
        <v>10</v>
      </c>
      <c r="G13" s="42">
        <f t="shared" si="1"/>
        <v>1</v>
      </c>
      <c r="H13" s="60">
        <f>IF(G13=0,0,(D13*3+E13*4)/(D13+E13))</f>
        <v>3.8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>
        <v>2</v>
      </c>
      <c r="E14" s="91">
        <v>8</v>
      </c>
      <c r="F14" s="41">
        <f>B14+C14+D14+E14</f>
        <v>10</v>
      </c>
      <c r="G14" s="43">
        <f t="shared" si="1"/>
        <v>1</v>
      </c>
      <c r="H14" s="61">
        <f>IF(G14=0,0,(D14*3+E14*4)/(D14+E14))</f>
        <v>3.8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16</v>
      </c>
      <c r="E15" s="78">
        <f>SUM(E10:E14)</f>
        <v>34</v>
      </c>
      <c r="F15" s="62">
        <f>SUM(F10:F14)</f>
        <v>50</v>
      </c>
      <c r="G15" s="63">
        <f t="shared" si="1"/>
        <v>1</v>
      </c>
      <c r="H15" s="61">
        <f>AVERAGE(H10:H14)</f>
        <v>3.6800000000000006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5</v>
      </c>
      <c r="E34" s="92">
        <f t="shared" si="4"/>
        <v>5</v>
      </c>
      <c r="F34" s="64">
        <f>B34+C34+D34+E34</f>
        <v>10</v>
      </c>
      <c r="G34" s="97">
        <f>IF(F34=0,0,(D34+E34)/F34)</f>
        <v>1</v>
      </c>
      <c r="H34" s="98">
        <f>IF(G34=0,0,(D34*3+E34*4)/(D34+E34))</f>
        <v>3.5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5</v>
      </c>
      <c r="E35" s="93">
        <f t="shared" si="5"/>
        <v>5</v>
      </c>
      <c r="F35" s="40">
        <f>B35+C35+D35+E35</f>
        <v>10</v>
      </c>
      <c r="G35" s="58">
        <f>IF(F35=0,0,(D35+E35)/F35)</f>
        <v>1</v>
      </c>
      <c r="H35" s="99">
        <f t="shared" ref="H35:H38" si="6">IF(G35=0,0,(D35*3+E35*4)/(D35+E35))</f>
        <v>3.5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2</v>
      </c>
      <c r="E36" s="93">
        <f t="shared" si="5"/>
        <v>8</v>
      </c>
      <c r="F36" s="40">
        <f>B36+C36+D36+E36</f>
        <v>10</v>
      </c>
      <c r="G36" s="58">
        <f t="shared" ref="G36:G38" si="7">IF(F36=0,0,(D36+E36)/F36)</f>
        <v>1</v>
      </c>
      <c r="H36" s="99">
        <f t="shared" si="6"/>
        <v>3.8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2</v>
      </c>
      <c r="E37" s="93">
        <f t="shared" si="5"/>
        <v>8</v>
      </c>
      <c r="F37" s="40">
        <f>B37+C37+D37+E37</f>
        <v>10</v>
      </c>
      <c r="G37" s="58">
        <f t="shared" si="7"/>
        <v>1</v>
      </c>
      <c r="H37" s="99">
        <f t="shared" si="6"/>
        <v>3.8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2</v>
      </c>
      <c r="E38" s="94">
        <f t="shared" si="5"/>
        <v>8</v>
      </c>
      <c r="F38" s="41">
        <f>B38+C38+D38+E38</f>
        <v>10</v>
      </c>
      <c r="G38" s="100">
        <f t="shared" si="7"/>
        <v>1</v>
      </c>
      <c r="H38" s="101">
        <f t="shared" si="6"/>
        <v>3.8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16</v>
      </c>
      <c r="E39" s="77">
        <f>SUM(E34:E38)</f>
        <v>34</v>
      </c>
      <c r="F39" s="95">
        <f>SUM(F34:F38)</f>
        <v>50</v>
      </c>
      <c r="G39" s="70">
        <f>IF(F39=0,0,(D39+E39)/F39)</f>
        <v>1</v>
      </c>
      <c r="H39" s="96">
        <f>AVERAGE(H34:H38)</f>
        <v>3.6800000000000006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F4:G4"/>
    <mergeCell ref="A6:H6"/>
    <mergeCell ref="F3:G3"/>
    <mergeCell ref="B3:E3"/>
    <mergeCell ref="B4:E4"/>
    <mergeCell ref="A1:F1"/>
    <mergeCell ref="F2:G2"/>
    <mergeCell ref="N2:O2"/>
    <mergeCell ref="P2:S2"/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1:AE46"/>
  <sheetViews>
    <sheetView tabSelected="1" topLeftCell="A17" workbookViewId="0">
      <selection activeCell="K21" sqref="K21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62"/>
      <c r="E2" s="162"/>
      <c r="F2" s="162"/>
      <c r="G2" s="162"/>
      <c r="I2" s="30"/>
      <c r="J2" s="155"/>
      <c r="K2" s="155"/>
      <c r="L2" s="156"/>
      <c r="M2" s="156"/>
      <c r="N2" s="156"/>
      <c r="O2" s="156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31" x14ac:dyDescent="0.25">
      <c r="A3" s="13" t="s">
        <v>28</v>
      </c>
      <c r="B3" s="163" t="str">
        <f>'Indicador 4a)'!B11</f>
        <v>Técnico de Gestão e Programação de Sistemas Informáticos</v>
      </c>
      <c r="C3" s="163"/>
      <c r="D3" s="163"/>
      <c r="E3" s="163"/>
      <c r="F3" s="163"/>
      <c r="G3" s="163"/>
      <c r="I3" s="30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31" x14ac:dyDescent="0.25">
      <c r="A4" s="13" t="s">
        <v>4</v>
      </c>
      <c r="B4" s="163" t="str">
        <f>'Indicador 4a)'!B3:I3</f>
        <v>2015/2018</v>
      </c>
      <c r="C4" s="163"/>
      <c r="D4" s="163"/>
      <c r="E4" s="163"/>
      <c r="F4" s="163"/>
      <c r="G4" s="163"/>
      <c r="I4" s="30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>
        <v>1</v>
      </c>
      <c r="E10" s="87"/>
      <c r="F10" s="64">
        <f>B10+C10+D10+E10</f>
        <v>1</v>
      </c>
      <c r="G10" s="39">
        <f>IF(F10=0,0,(D10+E10)/F10)</f>
        <v>1</v>
      </c>
      <c r="H10" s="59">
        <f t="shared" ref="H10:H12" si="0">IF(G10=0,0,(D10*3+E10*4)/(D10+E10))</f>
        <v>3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>
        <v>1</v>
      </c>
      <c r="E11" s="66"/>
      <c r="F11" s="40">
        <f>B11+C11+D11+E11</f>
        <v>1</v>
      </c>
      <c r="G11" s="42">
        <f t="shared" ref="G11:G15" si="1">IF(F11=0,0,(D11+E11)/F11)</f>
        <v>1</v>
      </c>
      <c r="H11" s="60">
        <f t="shared" si="0"/>
        <v>3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>
        <v>1</v>
      </c>
      <c r="E12" s="66"/>
      <c r="F12" s="40">
        <f>B12+C12+D12+E12</f>
        <v>1</v>
      </c>
      <c r="G12" s="42">
        <f t="shared" si="1"/>
        <v>1</v>
      </c>
      <c r="H12" s="60">
        <f t="shared" si="0"/>
        <v>3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>
        <v>1</v>
      </c>
      <c r="F13" s="40">
        <f>B13+C13+D13+E13</f>
        <v>1</v>
      </c>
      <c r="G13" s="42">
        <f t="shared" si="1"/>
        <v>1</v>
      </c>
      <c r="H13" s="60">
        <f>IF(G13=0,0,(D13*3+E13*4)/(D13+E13))</f>
        <v>4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>
        <v>1</v>
      </c>
      <c r="F14" s="41">
        <f>B14+C14+D14+E14</f>
        <v>1</v>
      </c>
      <c r="G14" s="43">
        <f t="shared" si="1"/>
        <v>1</v>
      </c>
      <c r="H14" s="61">
        <f>IF(G14=0,0,(D14*3+E14*4)/(D14+E14))</f>
        <v>4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3</v>
      </c>
      <c r="E15" s="78">
        <f>SUM(E10:E14)</f>
        <v>2</v>
      </c>
      <c r="F15" s="62">
        <f>SUM(F10:F14)</f>
        <v>5</v>
      </c>
      <c r="G15" s="63">
        <f t="shared" si="1"/>
        <v>1</v>
      </c>
      <c r="H15" s="61">
        <f>AVERAGE(H10:H14)</f>
        <v>3.4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>
        <v>1</v>
      </c>
      <c r="E22" s="87"/>
      <c r="F22" s="64">
        <f>B22+C22+D22+E22</f>
        <v>1</v>
      </c>
      <c r="G22" s="67">
        <f>IF(F22=0,0,(D22+E22)/F22)</f>
        <v>1</v>
      </c>
      <c r="H22" s="59">
        <f>IF(G22=0,0,(D22*3+E22*4)/(D22+E22))</f>
        <v>3</v>
      </c>
    </row>
    <row r="23" spans="1:8" x14ac:dyDescent="0.25">
      <c r="A23" s="83" t="s">
        <v>63</v>
      </c>
      <c r="B23" s="88"/>
      <c r="C23" s="65"/>
      <c r="D23" s="65">
        <v>1</v>
      </c>
      <c r="E23" s="66"/>
      <c r="F23" s="40">
        <f>B23+C23+D23+E23</f>
        <v>1</v>
      </c>
      <c r="G23" s="68">
        <f t="shared" ref="G23:G26" si="2">IF(F23=0,0,(D23+E23)/F23)</f>
        <v>1</v>
      </c>
      <c r="H23" s="71">
        <f t="shared" ref="H23:H26" si="3">IF(G23=0,0,(D23*3+E23*4)/(D23+E23))</f>
        <v>3</v>
      </c>
    </row>
    <row r="24" spans="1:8" x14ac:dyDescent="0.25">
      <c r="A24" s="83" t="s">
        <v>64</v>
      </c>
      <c r="B24" s="88"/>
      <c r="C24" s="65"/>
      <c r="D24" s="65"/>
      <c r="E24" s="66">
        <v>1</v>
      </c>
      <c r="F24" s="40">
        <f>B24+C24+D24+E24</f>
        <v>1</v>
      </c>
      <c r="G24" s="68">
        <f t="shared" si="2"/>
        <v>1</v>
      </c>
      <c r="H24" s="71">
        <f t="shared" si="3"/>
        <v>4</v>
      </c>
    </row>
    <row r="25" spans="1:8" x14ac:dyDescent="0.25">
      <c r="A25" s="83" t="s">
        <v>65</v>
      </c>
      <c r="B25" s="88"/>
      <c r="C25" s="65"/>
      <c r="D25" s="65">
        <v>1</v>
      </c>
      <c r="E25" s="66"/>
      <c r="F25" s="40">
        <f>B25+C25+D25+E25</f>
        <v>1</v>
      </c>
      <c r="G25" s="68">
        <f t="shared" si="2"/>
        <v>1</v>
      </c>
      <c r="H25" s="71">
        <f t="shared" si="3"/>
        <v>3</v>
      </c>
    </row>
    <row r="26" spans="1:8" ht="15.75" thickBot="1" x14ac:dyDescent="0.3">
      <c r="A26" s="83" t="s">
        <v>66</v>
      </c>
      <c r="B26" s="89"/>
      <c r="C26" s="90"/>
      <c r="D26" s="90"/>
      <c r="E26" s="91">
        <v>1</v>
      </c>
      <c r="F26" s="41">
        <f>B26+C26+D26+E26</f>
        <v>1</v>
      </c>
      <c r="G26" s="69">
        <f t="shared" si="2"/>
        <v>1</v>
      </c>
      <c r="H26" s="72">
        <f t="shared" si="3"/>
        <v>4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3</v>
      </c>
      <c r="E27" s="78">
        <f>SUM(E22:E26)</f>
        <v>2</v>
      </c>
      <c r="F27" s="62">
        <f>SUM(F22:F26)</f>
        <v>5</v>
      </c>
      <c r="G27" s="70">
        <f>IF(F27=0,0,(D27+E27)/F27)</f>
        <v>1</v>
      </c>
      <c r="H27" s="61">
        <f>AVERAGE(H22:H26)</f>
        <v>3.4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2</v>
      </c>
      <c r="E34" s="92">
        <f t="shared" si="4"/>
        <v>0</v>
      </c>
      <c r="F34" s="64">
        <f>B34+C34+D34+E34</f>
        <v>2</v>
      </c>
      <c r="G34" s="97">
        <f>IF(F34=0,0,(D34+E34)/F34)</f>
        <v>1</v>
      </c>
      <c r="H34" s="98">
        <f>IF(G34=0,0,(D34*3+E34*4)/(D34+E34))</f>
        <v>3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2</v>
      </c>
      <c r="E35" s="93">
        <f t="shared" si="5"/>
        <v>0</v>
      </c>
      <c r="F35" s="40">
        <f>B35+C35+D35+E35</f>
        <v>2</v>
      </c>
      <c r="G35" s="58">
        <f>IF(F35=0,0,(D35+E35)/F35)</f>
        <v>1</v>
      </c>
      <c r="H35" s="99">
        <f t="shared" ref="H35:H38" si="6">IF(G35=0,0,(D35*3+E35*4)/(D35+E35))</f>
        <v>3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1</v>
      </c>
      <c r="E36" s="93">
        <f t="shared" si="5"/>
        <v>1</v>
      </c>
      <c r="F36" s="40">
        <f>B36+C36+D36+E36</f>
        <v>2</v>
      </c>
      <c r="G36" s="58">
        <f t="shared" ref="G36:G38" si="7">IF(F36=0,0,(D36+E36)/F36)</f>
        <v>1</v>
      </c>
      <c r="H36" s="99">
        <f t="shared" si="6"/>
        <v>3.5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1</v>
      </c>
      <c r="E37" s="93">
        <f t="shared" si="5"/>
        <v>1</v>
      </c>
      <c r="F37" s="40">
        <f>B37+C37+D37+E37</f>
        <v>2</v>
      </c>
      <c r="G37" s="58">
        <f t="shared" si="7"/>
        <v>1</v>
      </c>
      <c r="H37" s="99">
        <f t="shared" si="6"/>
        <v>3.5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2</v>
      </c>
      <c r="F38" s="41">
        <f>B38+C38+D38+E38</f>
        <v>2</v>
      </c>
      <c r="G38" s="100">
        <f t="shared" si="7"/>
        <v>1</v>
      </c>
      <c r="H38" s="101">
        <f t="shared" si="6"/>
        <v>4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6</v>
      </c>
      <c r="E39" s="77">
        <f>SUM(E34:E38)</f>
        <v>4</v>
      </c>
      <c r="F39" s="95">
        <f>SUM(F34:F38)</f>
        <v>10</v>
      </c>
      <c r="G39" s="70">
        <f>IF(F39=0,0,(D39+E39)/F39)</f>
        <v>1</v>
      </c>
      <c r="H39" s="96">
        <f>AVERAGE(H34:H38)</f>
        <v>3.4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electLockedCells="1"/>
  <mergeCells count="28">
    <mergeCell ref="A43:F44"/>
    <mergeCell ref="A30:H30"/>
    <mergeCell ref="A32:A33"/>
    <mergeCell ref="B32:E32"/>
    <mergeCell ref="F32:F33"/>
    <mergeCell ref="G32:G33"/>
    <mergeCell ref="H32:H33"/>
    <mergeCell ref="A18:H18"/>
    <mergeCell ref="A20:A21"/>
    <mergeCell ref="B20:E20"/>
    <mergeCell ref="F20:F21"/>
    <mergeCell ref="G20:G21"/>
    <mergeCell ref="H20:H21"/>
    <mergeCell ref="A1:F1"/>
    <mergeCell ref="J2:K2"/>
    <mergeCell ref="N8:S8"/>
    <mergeCell ref="T8:Y8"/>
    <mergeCell ref="Z8:AE8"/>
    <mergeCell ref="A8:A9"/>
    <mergeCell ref="B8:E8"/>
    <mergeCell ref="F8:F9"/>
    <mergeCell ref="G8:G9"/>
    <mergeCell ref="H8:H9"/>
    <mergeCell ref="L2:O2"/>
    <mergeCell ref="B2:G2"/>
    <mergeCell ref="A6:H6"/>
    <mergeCell ref="B3:G3"/>
    <mergeCell ref="B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>
        <f>'Indicador 4a)'!B12</f>
        <v>0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/>
  <dimension ref="A1:AE46"/>
  <sheetViews>
    <sheetView workbookViewId="0">
      <selection activeCell="B10" sqref="B10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6" customWidth="1"/>
    <col min="9" max="18" width="8.7109375" style="56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3" t="s">
        <v>27</v>
      </c>
      <c r="B1" s="154"/>
      <c r="C1" s="154"/>
      <c r="D1" s="154"/>
      <c r="E1" s="154"/>
      <c r="F1" s="1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2" t="str">
        <f>'Indicador 4a)'!B2:I2</f>
        <v>Agrupamento de Escolas de Valongo</v>
      </c>
      <c r="C2" s="162"/>
      <c r="D2" s="137"/>
      <c r="E2" s="137"/>
      <c r="F2" s="53"/>
      <c r="G2" s="19"/>
      <c r="H2" s="30"/>
      <c r="I2" s="30"/>
      <c r="J2" s="30"/>
      <c r="K2" s="30"/>
      <c r="L2" s="30"/>
      <c r="M2" s="30"/>
      <c r="N2" s="155"/>
      <c r="O2" s="155"/>
      <c r="P2" s="156"/>
      <c r="Q2" s="156"/>
      <c r="R2" s="156"/>
      <c r="S2" s="156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3" t="e">
        <f>'Indicador 4a)'!#REF!</f>
        <v>#REF!</v>
      </c>
      <c r="C3" s="163"/>
      <c r="D3" s="137"/>
      <c r="E3" s="137"/>
      <c r="F3" s="53"/>
      <c r="G3" s="19"/>
      <c r="H3" s="30"/>
      <c r="I3" s="30"/>
      <c r="J3" s="30"/>
      <c r="K3" s="30"/>
      <c r="L3" s="30"/>
      <c r="M3" s="30"/>
      <c r="S3" s="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3"/>
      <c r="C4" s="163"/>
      <c r="D4" s="137"/>
      <c r="E4" s="137"/>
      <c r="F4" s="53"/>
      <c r="G4" s="19"/>
      <c r="H4" s="30"/>
      <c r="I4" s="30"/>
      <c r="J4" s="30"/>
      <c r="K4" s="30"/>
      <c r="L4" s="30"/>
      <c r="M4" s="30"/>
      <c r="S4" s="5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5"/>
      <c r="F5" s="55"/>
      <c r="G5" s="55"/>
      <c r="S5" s="5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46" t="s">
        <v>35</v>
      </c>
      <c r="B6" s="147"/>
      <c r="C6" s="147"/>
      <c r="D6" s="147"/>
      <c r="E6" s="147"/>
      <c r="F6" s="147"/>
      <c r="G6" s="147"/>
      <c r="H6" s="147"/>
      <c r="S6" s="5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2" t="s">
        <v>29</v>
      </c>
      <c r="B8" s="160" t="s">
        <v>69</v>
      </c>
      <c r="C8" s="160"/>
      <c r="D8" s="160"/>
      <c r="E8" s="161"/>
      <c r="F8" s="143" t="s">
        <v>75</v>
      </c>
      <c r="G8" s="143" t="s">
        <v>67</v>
      </c>
      <c r="H8" s="143" t="s">
        <v>68</v>
      </c>
      <c r="I8" s="38"/>
      <c r="J8" s="38"/>
      <c r="K8" s="38"/>
      <c r="L8" s="38"/>
      <c r="M8" s="38"/>
      <c r="N8" s="145"/>
      <c r="O8" s="145"/>
      <c r="P8" s="145"/>
      <c r="Q8" s="145"/>
      <c r="R8" s="145"/>
      <c r="S8" s="14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53.45" customHeight="1" thickBot="1" x14ac:dyDescent="0.3">
      <c r="A9" s="148"/>
      <c r="B9" s="74" t="s">
        <v>30</v>
      </c>
      <c r="C9" s="75" t="s">
        <v>31</v>
      </c>
      <c r="D9" s="76" t="s">
        <v>32</v>
      </c>
      <c r="E9" s="84" t="s">
        <v>33</v>
      </c>
      <c r="F9" s="157"/>
      <c r="G9" s="144"/>
      <c r="H9" s="15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83" t="s">
        <v>62</v>
      </c>
      <c r="B10" s="85"/>
      <c r="C10" s="86"/>
      <c r="D10" s="86"/>
      <c r="E10" s="87"/>
      <c r="F10" s="64">
        <f>B10+C10+D10+E10</f>
        <v>0</v>
      </c>
      <c r="G10" s="39">
        <f>IF(F10=0,0,(D10+E10)/F10)</f>
        <v>0</v>
      </c>
      <c r="H10" s="59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6"/>
      <c r="Y10" s="18"/>
      <c r="Z10" s="19"/>
      <c r="AA10" s="18"/>
      <c r="AB10" s="19"/>
      <c r="AC10" s="18"/>
      <c r="AD10" s="56"/>
      <c r="AE10" s="18"/>
    </row>
    <row r="11" spans="1:31" x14ac:dyDescent="0.25">
      <c r="A11" s="83" t="s">
        <v>63</v>
      </c>
      <c r="B11" s="88"/>
      <c r="C11" s="65"/>
      <c r="D11" s="65"/>
      <c r="E11" s="66"/>
      <c r="F11" s="40">
        <f>B11+C11+D11+E11</f>
        <v>0</v>
      </c>
      <c r="G11" s="42">
        <f t="shared" ref="G11:G15" si="1">IF(F11=0,0,(D11+E11)/F11)</f>
        <v>0</v>
      </c>
      <c r="H11" s="60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6"/>
      <c r="Y11" s="18"/>
      <c r="Z11" s="19"/>
      <c r="AA11" s="18"/>
      <c r="AB11" s="19"/>
      <c r="AC11" s="18"/>
      <c r="AD11" s="56"/>
      <c r="AE11" s="18"/>
    </row>
    <row r="12" spans="1:31" x14ac:dyDescent="0.25">
      <c r="A12" s="83" t="s">
        <v>64</v>
      </c>
      <c r="B12" s="88"/>
      <c r="C12" s="65"/>
      <c r="D12" s="65"/>
      <c r="E12" s="66"/>
      <c r="F12" s="40">
        <f>B12+C12+D12+E12</f>
        <v>0</v>
      </c>
      <c r="G12" s="42">
        <f t="shared" si="1"/>
        <v>0</v>
      </c>
      <c r="H12" s="60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6"/>
      <c r="Y12" s="18"/>
      <c r="Z12" s="19"/>
      <c r="AA12" s="18"/>
      <c r="AB12" s="19"/>
      <c r="AC12" s="18"/>
      <c r="AD12" s="56"/>
      <c r="AE12" s="18"/>
    </row>
    <row r="13" spans="1:31" x14ac:dyDescent="0.25">
      <c r="A13" s="83" t="s">
        <v>65</v>
      </c>
      <c r="B13" s="88"/>
      <c r="C13" s="65"/>
      <c r="D13" s="65"/>
      <c r="E13" s="66"/>
      <c r="F13" s="40">
        <f>B13+C13+D13+E13</f>
        <v>0</v>
      </c>
      <c r="G13" s="42">
        <f t="shared" si="1"/>
        <v>0</v>
      </c>
      <c r="H13" s="60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6"/>
      <c r="Y13" s="18"/>
      <c r="Z13" s="19"/>
      <c r="AA13" s="18"/>
      <c r="AB13" s="19"/>
      <c r="AC13" s="18"/>
      <c r="AD13" s="56"/>
      <c r="AE13" s="18"/>
    </row>
    <row r="14" spans="1:31" ht="15.75" thickBot="1" x14ac:dyDescent="0.3">
      <c r="A14" s="83" t="s">
        <v>66</v>
      </c>
      <c r="B14" s="89"/>
      <c r="C14" s="90"/>
      <c r="D14" s="90"/>
      <c r="E14" s="91"/>
      <c r="F14" s="41">
        <f>B14+C14+D14+E14</f>
        <v>0</v>
      </c>
      <c r="G14" s="43">
        <f t="shared" si="1"/>
        <v>0</v>
      </c>
      <c r="H14" s="61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6"/>
      <c r="Y14" s="18"/>
      <c r="Z14" s="19"/>
      <c r="AA14" s="18"/>
      <c r="AB14" s="19"/>
      <c r="AC14" s="18"/>
      <c r="AD14" s="56"/>
      <c r="AE14" s="18"/>
    </row>
    <row r="15" spans="1:31" ht="15.75" thickBot="1" x14ac:dyDescent="0.3">
      <c r="A15" s="33" t="s">
        <v>34</v>
      </c>
      <c r="B15" s="77">
        <f>SUM(B10:B14)</f>
        <v>0</v>
      </c>
      <c r="C15" s="77">
        <f>SUM(C10:C14)</f>
        <v>0</v>
      </c>
      <c r="D15" s="77">
        <f>SUM(D10:D14)</f>
        <v>0</v>
      </c>
      <c r="E15" s="78">
        <f>SUM(E10:E14)</f>
        <v>0</v>
      </c>
      <c r="F15" s="62">
        <f>SUM(F10:F14)</f>
        <v>0</v>
      </c>
      <c r="G15" s="63">
        <f t="shared" si="1"/>
        <v>0</v>
      </c>
      <c r="H15" s="61">
        <f>AVERAGE(H10:H14)</f>
        <v>0</v>
      </c>
    </row>
    <row r="18" spans="1:8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2" t="s">
        <v>29</v>
      </c>
      <c r="B20" s="160" t="s">
        <v>70</v>
      </c>
      <c r="C20" s="160"/>
      <c r="D20" s="160"/>
      <c r="E20" s="161"/>
      <c r="F20" s="143" t="str">
        <f>F8</f>
        <v>TOTAL DE AVALIAÇÕES ATRIBUIDAS PELOS EMPREGADORES - C</v>
      </c>
      <c r="G20" s="143" t="s">
        <v>67</v>
      </c>
      <c r="H20" s="143" t="s">
        <v>68</v>
      </c>
    </row>
    <row r="21" spans="1:8" ht="53.45" customHeight="1" thickBot="1" x14ac:dyDescent="0.3">
      <c r="A21" s="148"/>
      <c r="B21" s="74" t="s">
        <v>30</v>
      </c>
      <c r="C21" s="75" t="s">
        <v>31</v>
      </c>
      <c r="D21" s="76" t="s">
        <v>32</v>
      </c>
      <c r="E21" s="84" t="s">
        <v>33</v>
      </c>
      <c r="F21" s="144"/>
      <c r="G21" s="144"/>
      <c r="H21" s="144"/>
    </row>
    <row r="22" spans="1:8" x14ac:dyDescent="0.25">
      <c r="A22" s="83" t="s">
        <v>62</v>
      </c>
      <c r="B22" s="85"/>
      <c r="C22" s="86"/>
      <c r="D22" s="86"/>
      <c r="E22" s="87"/>
      <c r="F22" s="64">
        <f>B22+C22+D22+E22</f>
        <v>0</v>
      </c>
      <c r="G22" s="67">
        <f>IF(F22=0,0,(D22+E22)/F22)</f>
        <v>0</v>
      </c>
      <c r="H22" s="59">
        <f>IF(G22=0,0,(D22*3+E22*4)/(D22+E22))</f>
        <v>0</v>
      </c>
    </row>
    <row r="23" spans="1:8" x14ac:dyDescent="0.25">
      <c r="A23" s="83" t="s">
        <v>63</v>
      </c>
      <c r="B23" s="88"/>
      <c r="C23" s="65"/>
      <c r="D23" s="65"/>
      <c r="E23" s="66"/>
      <c r="F23" s="40">
        <f>B23+C23+D23+E23</f>
        <v>0</v>
      </c>
      <c r="G23" s="68">
        <f t="shared" ref="G23:G26" si="2">IF(F23=0,0,(D23+E23)/F23)</f>
        <v>0</v>
      </c>
      <c r="H23" s="71">
        <f t="shared" ref="H23:H26" si="3">IF(G23=0,0,(D23*3+E23*4)/(D23+E23))</f>
        <v>0</v>
      </c>
    </row>
    <row r="24" spans="1:8" x14ac:dyDescent="0.25">
      <c r="A24" s="83" t="s">
        <v>64</v>
      </c>
      <c r="B24" s="88"/>
      <c r="C24" s="65"/>
      <c r="D24" s="65"/>
      <c r="E24" s="66"/>
      <c r="F24" s="40">
        <f>B24+C24+D24+E24</f>
        <v>0</v>
      </c>
      <c r="G24" s="68">
        <f t="shared" si="2"/>
        <v>0</v>
      </c>
      <c r="H24" s="71">
        <f t="shared" si="3"/>
        <v>0</v>
      </c>
    </row>
    <row r="25" spans="1:8" x14ac:dyDescent="0.25">
      <c r="A25" s="83" t="s">
        <v>65</v>
      </c>
      <c r="B25" s="88"/>
      <c r="C25" s="65"/>
      <c r="D25" s="65"/>
      <c r="E25" s="66"/>
      <c r="F25" s="40">
        <f>B25+C25+D25+E25</f>
        <v>0</v>
      </c>
      <c r="G25" s="68">
        <f t="shared" si="2"/>
        <v>0</v>
      </c>
      <c r="H25" s="71">
        <f t="shared" si="3"/>
        <v>0</v>
      </c>
    </row>
    <row r="26" spans="1:8" ht="15.75" thickBot="1" x14ac:dyDescent="0.3">
      <c r="A26" s="83" t="s">
        <v>66</v>
      </c>
      <c r="B26" s="89"/>
      <c r="C26" s="90"/>
      <c r="D26" s="90"/>
      <c r="E26" s="91"/>
      <c r="F26" s="41">
        <f>B26+C26+D26+E26</f>
        <v>0</v>
      </c>
      <c r="G26" s="69">
        <f t="shared" si="2"/>
        <v>0</v>
      </c>
      <c r="H26" s="72">
        <f t="shared" si="3"/>
        <v>0</v>
      </c>
    </row>
    <row r="27" spans="1:8" ht="15.75" thickBot="1" x14ac:dyDescent="0.3">
      <c r="A27" s="33" t="s">
        <v>34</v>
      </c>
      <c r="B27" s="77">
        <f>SUM(B22:B26)</f>
        <v>0</v>
      </c>
      <c r="C27" s="77">
        <f>SUM(C22:C26)</f>
        <v>0</v>
      </c>
      <c r="D27" s="77">
        <f>SUM(D22:D26)</f>
        <v>0</v>
      </c>
      <c r="E27" s="78">
        <f>SUM(E22:E26)</f>
        <v>0</v>
      </c>
      <c r="F27" s="62">
        <f>SUM(F22:F26)</f>
        <v>0</v>
      </c>
      <c r="G27" s="70">
        <f>IF(F27=0,0,(D27+E27)/F27)</f>
        <v>0</v>
      </c>
      <c r="H27" s="61">
        <f>AVERAGE(H22:H26)</f>
        <v>0</v>
      </c>
    </row>
    <row r="30" spans="1:8" x14ac:dyDescent="0.25">
      <c r="A30" s="146" t="s">
        <v>37</v>
      </c>
      <c r="B30" s="147"/>
      <c r="C30" s="147"/>
      <c r="D30" s="147"/>
      <c r="E30" s="147"/>
      <c r="F30" s="147"/>
      <c r="G30" s="147"/>
      <c r="H30" s="147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48" t="s">
        <v>29</v>
      </c>
      <c r="B32" s="149" t="s">
        <v>70</v>
      </c>
      <c r="C32" s="149"/>
      <c r="D32" s="149"/>
      <c r="E32" s="149"/>
      <c r="F32" s="150" t="str">
        <f>F20</f>
        <v>TOTAL DE AVALIAÇÕES ATRIBUIDAS PELOS EMPREGADORES - C</v>
      </c>
      <c r="G32" s="143" t="s">
        <v>67</v>
      </c>
      <c r="H32" s="143" t="s">
        <v>68</v>
      </c>
    </row>
    <row r="33" spans="1:8" ht="53.45" customHeight="1" thickBot="1" x14ac:dyDescent="0.3">
      <c r="A33" s="148"/>
      <c r="B33" s="74" t="s">
        <v>30</v>
      </c>
      <c r="C33" s="75" t="s">
        <v>31</v>
      </c>
      <c r="D33" s="76" t="s">
        <v>32</v>
      </c>
      <c r="E33" s="75" t="s">
        <v>33</v>
      </c>
      <c r="F33" s="151"/>
      <c r="G33" s="144"/>
      <c r="H33" s="144"/>
    </row>
    <row r="34" spans="1:8" x14ac:dyDescent="0.25">
      <c r="A34" s="73" t="s">
        <v>62</v>
      </c>
      <c r="B34" s="79">
        <f>IF(B10=0,IF(B22=0,0,B10+B22),B10+B22)</f>
        <v>0</v>
      </c>
      <c r="C34" s="80">
        <f t="shared" ref="C34:E34" si="4">IF(C10=0,IF(C22=0,0,C10+C22),C10+C22)</f>
        <v>0</v>
      </c>
      <c r="D34" s="80">
        <f t="shared" si="4"/>
        <v>0</v>
      </c>
      <c r="E34" s="92">
        <f t="shared" si="4"/>
        <v>0</v>
      </c>
      <c r="F34" s="64">
        <f>B34+C34+D34+E34</f>
        <v>0</v>
      </c>
      <c r="G34" s="97">
        <f>IF(F34=0,0,(D34+E34)/F34)</f>
        <v>0</v>
      </c>
      <c r="H34" s="98">
        <f>IF(G34=0,0,(D34*3+E34*4)/(D34+E34))</f>
        <v>0</v>
      </c>
    </row>
    <row r="35" spans="1:8" x14ac:dyDescent="0.25">
      <c r="A35" s="73" t="s">
        <v>63</v>
      </c>
      <c r="B35" s="81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3">
        <f t="shared" si="5"/>
        <v>0</v>
      </c>
      <c r="F35" s="40">
        <f>B35+C35+D35+E35</f>
        <v>0</v>
      </c>
      <c r="G35" s="58">
        <f>IF(F35=0,0,(D35+E35)/F35)</f>
        <v>0</v>
      </c>
      <c r="H35" s="99">
        <f t="shared" ref="H35:H38" si="6">IF(G35=0,0,(D35*3+E35*4)/(D35+E35))</f>
        <v>0</v>
      </c>
    </row>
    <row r="36" spans="1:8" x14ac:dyDescent="0.25">
      <c r="A36" s="73" t="s">
        <v>64</v>
      </c>
      <c r="B36" s="81">
        <f t="shared" si="5"/>
        <v>0</v>
      </c>
      <c r="C36" s="14">
        <f t="shared" si="5"/>
        <v>0</v>
      </c>
      <c r="D36" s="14">
        <f t="shared" si="5"/>
        <v>0</v>
      </c>
      <c r="E36" s="93">
        <f t="shared" si="5"/>
        <v>0</v>
      </c>
      <c r="F36" s="40">
        <f>B36+C36+D36+E36</f>
        <v>0</v>
      </c>
      <c r="G36" s="58">
        <f t="shared" ref="G36:G38" si="7">IF(F36=0,0,(D36+E36)/F36)</f>
        <v>0</v>
      </c>
      <c r="H36" s="99">
        <f t="shared" si="6"/>
        <v>0</v>
      </c>
    </row>
    <row r="37" spans="1:8" x14ac:dyDescent="0.25">
      <c r="A37" s="73" t="s">
        <v>65</v>
      </c>
      <c r="B37" s="81">
        <f t="shared" si="5"/>
        <v>0</v>
      </c>
      <c r="C37" s="14">
        <f t="shared" si="5"/>
        <v>0</v>
      </c>
      <c r="D37" s="14">
        <f t="shared" si="5"/>
        <v>0</v>
      </c>
      <c r="E37" s="93">
        <f t="shared" si="5"/>
        <v>0</v>
      </c>
      <c r="F37" s="40">
        <f>B37+C37+D37+E37</f>
        <v>0</v>
      </c>
      <c r="G37" s="58">
        <f t="shared" si="7"/>
        <v>0</v>
      </c>
      <c r="H37" s="99">
        <f t="shared" si="6"/>
        <v>0</v>
      </c>
    </row>
    <row r="38" spans="1:8" ht="15.75" thickBot="1" x14ac:dyDescent="0.3">
      <c r="A38" s="73" t="s">
        <v>66</v>
      </c>
      <c r="B38" s="82">
        <f t="shared" si="5"/>
        <v>0</v>
      </c>
      <c r="C38" s="34">
        <f t="shared" si="5"/>
        <v>0</v>
      </c>
      <c r="D38" s="34">
        <f t="shared" si="5"/>
        <v>0</v>
      </c>
      <c r="E38" s="94">
        <f t="shared" si="5"/>
        <v>0</v>
      </c>
      <c r="F38" s="41">
        <f>B38+C38+D38+E38</f>
        <v>0</v>
      </c>
      <c r="G38" s="100">
        <f t="shared" si="7"/>
        <v>0</v>
      </c>
      <c r="H38" s="101">
        <f t="shared" si="6"/>
        <v>0</v>
      </c>
    </row>
    <row r="39" spans="1:8" ht="15.75" thickBot="1" x14ac:dyDescent="0.3">
      <c r="A39" s="33" t="s">
        <v>34</v>
      </c>
      <c r="B39" s="77">
        <f>SUM(B34:B38)</f>
        <v>0</v>
      </c>
      <c r="C39" s="77">
        <f>SUM(C34:C38)</f>
        <v>0</v>
      </c>
      <c r="D39" s="77">
        <f>SUM(D34:D38)</f>
        <v>0</v>
      </c>
      <c r="E39" s="77">
        <f>SUM(E34:E38)</f>
        <v>0</v>
      </c>
      <c r="F39" s="95">
        <f>SUM(F34:F38)</f>
        <v>0</v>
      </c>
      <c r="G39" s="70">
        <f>IF(F39=0,0,(D39+E39)/F39)</f>
        <v>0</v>
      </c>
      <c r="H39" s="96">
        <f>AVERAGE(H34:H38)</f>
        <v>0</v>
      </c>
    </row>
    <row r="42" spans="1:8" x14ac:dyDescent="0.25">
      <c r="A42" s="1" t="s">
        <v>23</v>
      </c>
    </row>
    <row r="43" spans="1:8" x14ac:dyDescent="0.25">
      <c r="A43" s="159" t="s">
        <v>38</v>
      </c>
      <c r="B43" s="159"/>
      <c r="C43" s="159"/>
      <c r="D43" s="159"/>
      <c r="E43" s="159"/>
      <c r="F43" s="159"/>
    </row>
    <row r="44" spans="1:8" x14ac:dyDescent="0.25">
      <c r="A44" s="159"/>
      <c r="B44" s="159"/>
      <c r="C44" s="159"/>
      <c r="D44" s="159"/>
      <c r="E44" s="159"/>
      <c r="F44" s="15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33</vt:i4>
      </vt:variant>
    </vt:vector>
  </HeadingPairs>
  <TitlesOfParts>
    <vt:vector size="33" baseType="lpstr">
      <vt:lpstr>Indicador 4a)</vt:lpstr>
      <vt:lpstr>Indicador 5a)</vt:lpstr>
      <vt:lpstr>Indicador 6a)</vt:lpstr>
      <vt:lpstr>Indicador 6b3) - TT</vt:lpstr>
      <vt:lpstr>Indicador 6b3) - TCP</vt:lpstr>
      <vt:lpstr>Indicador 6b3) - TE</vt:lpstr>
      <vt:lpstr>Indicador 6b3) - TI</vt:lpstr>
      <vt:lpstr>Indicador 6b3) - curso (5)</vt:lpstr>
      <vt:lpstr>Indicador 6b3) - curso (6)</vt:lpstr>
      <vt:lpstr>Indicador 6b3) - curso (7)</vt:lpstr>
      <vt:lpstr>Indicador 6b3) - curso (8)</vt:lpstr>
      <vt:lpstr>Indicador 6b3) - curso (9)</vt:lpstr>
      <vt:lpstr>Indicador 6b3) - curso (10)</vt:lpstr>
      <vt:lpstr>Indicador 6b3) - curso (11)</vt:lpstr>
      <vt:lpstr>Indicador 6b3) - curso (12)</vt:lpstr>
      <vt:lpstr>Indicador 6b3) - curso (13)</vt:lpstr>
      <vt:lpstr>Indicador 6b3) - curso (14)</vt:lpstr>
      <vt:lpstr>Indicador 6b3) - curso (15)</vt:lpstr>
      <vt:lpstr>Indicador 6b3) - curso (16)</vt:lpstr>
      <vt:lpstr>Indicador 6b3) - curso (17)</vt:lpstr>
      <vt:lpstr>Indicador 6b3) - curso (18)</vt:lpstr>
      <vt:lpstr>Indicador 6b3) - curso (19)</vt:lpstr>
      <vt:lpstr>Indicador 6b3) - curso (20)</vt:lpstr>
      <vt:lpstr>Indicador 6b3) - curso (21)</vt:lpstr>
      <vt:lpstr>Indicador 6b3) - curso (22)</vt:lpstr>
      <vt:lpstr>Indicador 6b3) - curso (23)</vt:lpstr>
      <vt:lpstr>Indicador 6b3) - curso (24)</vt:lpstr>
      <vt:lpstr>Indicador 6b3) - curso (25)</vt:lpstr>
      <vt:lpstr>Indicador 6b3) - curso (26)</vt:lpstr>
      <vt:lpstr>Indicador 6b3) - curso (27)</vt:lpstr>
      <vt:lpstr>Indicador 6b3) - curso (28)</vt:lpstr>
      <vt:lpstr>Indicador 6b3) - curso (29)</vt:lpstr>
      <vt:lpstr>Indicador 6b3) - curso (30)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Consultora</dc:title>
  <dc:creator>pedro.guedes@sinase.pt</dc:creator>
  <cp:lastModifiedBy>Moura Mag</cp:lastModifiedBy>
  <cp:revision/>
  <cp:lastPrinted>2019-09-03T23:35:00Z</cp:lastPrinted>
  <dcterms:created xsi:type="dcterms:W3CDTF">2002-02-01T18:13:54Z</dcterms:created>
  <dcterms:modified xsi:type="dcterms:W3CDTF">2020-08-27T11:16:12Z</dcterms:modified>
</cp:coreProperties>
</file>